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SSF190034U\Desktop\"/>
    </mc:Choice>
  </mc:AlternateContent>
  <xr:revisionPtr revIDLastSave="0" documentId="8_{E6D7D00D-8C29-4126-89FF-C45B2A75289E}" xr6:coauthVersionLast="47" xr6:coauthVersionMax="47" xr10:uidLastSave="{00000000-0000-0000-0000-000000000000}"/>
  <bookViews>
    <workbookView xWindow="-19320" yWindow="-120" windowWidth="19440" windowHeight="15150" activeTab="3" xr2:uid="{00000000-000D-0000-FFFF-FFFF00000000}"/>
  </bookViews>
  <sheets>
    <sheet name="請求書1枚目" sheetId="5" r:id="rId1"/>
    <sheet name="続き(2枚目)" sheetId="22" r:id="rId2"/>
    <sheet name="続き(3枚目)" sheetId="24" r:id="rId3"/>
    <sheet name="説明シート" sheetId="20" r:id="rId4"/>
  </sheets>
  <definedNames>
    <definedName name="_xlnm.Print_Area" localSheetId="0">請求書1枚目!$A$1:$Q$151</definedName>
    <definedName name="_xlnm.Print_Area" localSheetId="3">説明シート!$A$1:$Q$145</definedName>
    <definedName name="_xlnm.Print_Area" localSheetId="1">'続き(2枚目)'!$A$1:$Q$152</definedName>
    <definedName name="_xlnm.Print_Area" localSheetId="2">'続き(3枚目)'!$A$1:$Q$152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16" i="24" l="1"/>
  <c r="E116" i="24"/>
  <c r="F116" i="22"/>
  <c r="E116" i="22"/>
  <c r="V60" i="5"/>
  <c r="E14" i="5"/>
  <c r="D144" i="24"/>
  <c r="A144" i="24"/>
  <c r="A142" i="24"/>
  <c r="A141" i="24"/>
  <c r="M140" i="24"/>
  <c r="D140" i="24"/>
  <c r="A140" i="24"/>
  <c r="A139" i="24"/>
  <c r="M138" i="24"/>
  <c r="D138" i="24"/>
  <c r="A138" i="24"/>
  <c r="A137" i="24"/>
  <c r="M136" i="24"/>
  <c r="D136" i="24"/>
  <c r="A136" i="24"/>
  <c r="A135" i="24"/>
  <c r="M134" i="24"/>
  <c r="D134" i="24"/>
  <c r="A134" i="24"/>
  <c r="A133" i="24"/>
  <c r="M132" i="24"/>
  <c r="D132" i="24"/>
  <c r="A132" i="24"/>
  <c r="A131" i="24"/>
  <c r="M130" i="24"/>
  <c r="D130" i="24"/>
  <c r="A130" i="24"/>
  <c r="A129" i="24"/>
  <c r="M128" i="24"/>
  <c r="D128" i="24"/>
  <c r="A128" i="24"/>
  <c r="A127" i="24"/>
  <c r="M126" i="24"/>
  <c r="D126" i="24"/>
  <c r="A126" i="24"/>
  <c r="A125" i="24"/>
  <c r="M124" i="24"/>
  <c r="D124" i="24"/>
  <c r="A124" i="24"/>
  <c r="A123" i="24"/>
  <c r="M122" i="24"/>
  <c r="D122" i="24"/>
  <c r="A122" i="24"/>
  <c r="A121" i="24"/>
  <c r="M120" i="24"/>
  <c r="D120" i="24"/>
  <c r="A120" i="24"/>
  <c r="A119" i="24"/>
  <c r="M118" i="24"/>
  <c r="D118" i="24"/>
  <c r="A118" i="24"/>
  <c r="A117" i="24"/>
  <c r="M116" i="24"/>
  <c r="D116" i="24"/>
  <c r="A116" i="24"/>
  <c r="J111" i="24"/>
  <c r="Q104" i="24"/>
  <c r="D93" i="24"/>
  <c r="A93" i="24"/>
  <c r="A91" i="24"/>
  <c r="A90" i="24"/>
  <c r="M89" i="24"/>
  <c r="F89" i="24"/>
  <c r="F140" i="24" s="1"/>
  <c r="E89" i="24"/>
  <c r="E140" i="24" s="1"/>
  <c r="D89" i="24"/>
  <c r="A89" i="24"/>
  <c r="A88" i="24"/>
  <c r="M87" i="24"/>
  <c r="F87" i="24"/>
  <c r="F138" i="24" s="1"/>
  <c r="E87" i="24"/>
  <c r="E138" i="24" s="1"/>
  <c r="D87" i="24"/>
  <c r="A87" i="24"/>
  <c r="A86" i="24"/>
  <c r="M85" i="24"/>
  <c r="F85" i="24"/>
  <c r="F136" i="24" s="1"/>
  <c r="E85" i="24"/>
  <c r="E136" i="24" s="1"/>
  <c r="D85" i="24"/>
  <c r="A85" i="24"/>
  <c r="A84" i="24"/>
  <c r="M83" i="24"/>
  <c r="F83" i="24"/>
  <c r="F134" i="24" s="1"/>
  <c r="E83" i="24"/>
  <c r="E134" i="24" s="1"/>
  <c r="D83" i="24"/>
  <c r="A83" i="24"/>
  <c r="A82" i="24"/>
  <c r="M81" i="24"/>
  <c r="F81" i="24"/>
  <c r="F132" i="24" s="1"/>
  <c r="E81" i="24"/>
  <c r="E132" i="24" s="1"/>
  <c r="D81" i="24"/>
  <c r="A81" i="24"/>
  <c r="A80" i="24"/>
  <c r="M79" i="24"/>
  <c r="F79" i="24"/>
  <c r="F130" i="24" s="1"/>
  <c r="E79" i="24"/>
  <c r="E130" i="24" s="1"/>
  <c r="D79" i="24"/>
  <c r="A79" i="24"/>
  <c r="A78" i="24"/>
  <c r="M77" i="24"/>
  <c r="F77" i="24"/>
  <c r="F128" i="24" s="1"/>
  <c r="E77" i="24"/>
  <c r="E128" i="24" s="1"/>
  <c r="D77" i="24"/>
  <c r="A77" i="24"/>
  <c r="A76" i="24"/>
  <c r="M75" i="24"/>
  <c r="F75" i="24"/>
  <c r="F126" i="24" s="1"/>
  <c r="E75" i="24"/>
  <c r="E126" i="24" s="1"/>
  <c r="D75" i="24"/>
  <c r="A75" i="24"/>
  <c r="A74" i="24"/>
  <c r="M73" i="24"/>
  <c r="F73" i="24"/>
  <c r="F124" i="24" s="1"/>
  <c r="E73" i="24"/>
  <c r="E124" i="24" s="1"/>
  <c r="D73" i="24"/>
  <c r="A73" i="24"/>
  <c r="A72" i="24"/>
  <c r="M71" i="24"/>
  <c r="F71" i="24"/>
  <c r="F122" i="24" s="1"/>
  <c r="E71" i="24"/>
  <c r="E122" i="24" s="1"/>
  <c r="D71" i="24"/>
  <c r="A71" i="24"/>
  <c r="A70" i="24"/>
  <c r="M69" i="24"/>
  <c r="F69" i="24"/>
  <c r="F120" i="24" s="1"/>
  <c r="E69" i="24"/>
  <c r="E120" i="24" s="1"/>
  <c r="D69" i="24"/>
  <c r="A69" i="24"/>
  <c r="A68" i="24"/>
  <c r="M67" i="24"/>
  <c r="F67" i="24"/>
  <c r="F118" i="24" s="1"/>
  <c r="E67" i="24"/>
  <c r="E118" i="24" s="1"/>
  <c r="D67" i="24"/>
  <c r="A67" i="24"/>
  <c r="A66" i="24"/>
  <c r="M65" i="24"/>
  <c r="F65" i="24"/>
  <c r="E65" i="24"/>
  <c r="D65" i="24"/>
  <c r="A65" i="24"/>
  <c r="J60" i="24"/>
  <c r="Q53" i="24"/>
  <c r="S38" i="24"/>
  <c r="K38" i="24"/>
  <c r="K89" i="24" s="1"/>
  <c r="G38" i="24"/>
  <c r="G89" i="24" s="1"/>
  <c r="S36" i="24"/>
  <c r="K36" i="24"/>
  <c r="K87" i="24" s="1"/>
  <c r="G36" i="24"/>
  <c r="G87" i="24" s="1"/>
  <c r="S34" i="24"/>
  <c r="K34" i="24"/>
  <c r="K85" i="24" s="1"/>
  <c r="G34" i="24"/>
  <c r="G85" i="24" s="1"/>
  <c r="S32" i="24"/>
  <c r="K32" i="24"/>
  <c r="K83" i="24" s="1"/>
  <c r="G32" i="24"/>
  <c r="G83" i="24" s="1"/>
  <c r="S30" i="24"/>
  <c r="K30" i="24"/>
  <c r="K81" i="24" s="1"/>
  <c r="G30" i="24"/>
  <c r="G81" i="24" s="1"/>
  <c r="S28" i="24"/>
  <c r="K28" i="24"/>
  <c r="K79" i="24" s="1"/>
  <c r="G28" i="24"/>
  <c r="G79" i="24" s="1"/>
  <c r="S26" i="24"/>
  <c r="K26" i="24"/>
  <c r="K77" i="24" s="1"/>
  <c r="G26" i="24"/>
  <c r="G77" i="24" s="1"/>
  <c r="S24" i="24"/>
  <c r="K24" i="24"/>
  <c r="K75" i="24" s="1"/>
  <c r="G24" i="24"/>
  <c r="G75" i="24" s="1"/>
  <c r="S22" i="24"/>
  <c r="K22" i="24"/>
  <c r="K73" i="24" s="1"/>
  <c r="G22" i="24"/>
  <c r="G73" i="24" s="1"/>
  <c r="S20" i="24"/>
  <c r="K20" i="24"/>
  <c r="K71" i="24" s="1"/>
  <c r="G20" i="24"/>
  <c r="G71" i="24" s="1"/>
  <c r="S18" i="24"/>
  <c r="K18" i="24"/>
  <c r="K69" i="24" s="1"/>
  <c r="G18" i="24"/>
  <c r="G69" i="24" s="1"/>
  <c r="S16" i="24"/>
  <c r="K16" i="24"/>
  <c r="K67" i="24" s="1"/>
  <c r="G16" i="24"/>
  <c r="G67" i="24" s="1"/>
  <c r="S14" i="24"/>
  <c r="K14" i="24"/>
  <c r="K65" i="24" s="1"/>
  <c r="G14" i="24"/>
  <c r="G65" i="24" s="1"/>
  <c r="Q9" i="24"/>
  <c r="Q60" i="24" s="1"/>
  <c r="Q111" i="24" s="1"/>
  <c r="O9" i="24"/>
  <c r="O60" i="24" s="1"/>
  <c r="O111" i="24" s="1"/>
  <c r="M9" i="24"/>
  <c r="M60" i="24" s="1"/>
  <c r="M111" i="24" s="1"/>
  <c r="K9" i="24"/>
  <c r="K60" i="24" s="1"/>
  <c r="K111" i="24" s="1"/>
  <c r="B9" i="24"/>
  <c r="B111" i="24" s="1"/>
  <c r="I8" i="24"/>
  <c r="I110" i="24" s="1"/>
  <c r="B8" i="24"/>
  <c r="B59" i="24" s="1"/>
  <c r="A8" i="24"/>
  <c r="A110" i="24" s="1"/>
  <c r="I7" i="24"/>
  <c r="I109" i="24" s="1"/>
  <c r="I6" i="24"/>
  <c r="I108" i="24" s="1"/>
  <c r="B6" i="24"/>
  <c r="B57" i="24" s="1"/>
  <c r="I5" i="24"/>
  <c r="I107" i="24" s="1"/>
  <c r="E3" i="24"/>
  <c r="E105" i="24" s="1"/>
  <c r="G140" i="24" l="1"/>
  <c r="G124" i="24"/>
  <c r="T20" i="24"/>
  <c r="T28" i="24"/>
  <c r="T36" i="24"/>
  <c r="G132" i="24"/>
  <c r="G122" i="24"/>
  <c r="G138" i="24"/>
  <c r="T18" i="24"/>
  <c r="T26" i="24"/>
  <c r="T34" i="24"/>
  <c r="G130" i="24"/>
  <c r="T16" i="24"/>
  <c r="T24" i="24"/>
  <c r="T32" i="24"/>
  <c r="G120" i="24"/>
  <c r="G128" i="24"/>
  <c r="G136" i="24"/>
  <c r="T22" i="24"/>
  <c r="T30" i="24"/>
  <c r="T38" i="24"/>
  <c r="G118" i="24"/>
  <c r="G126" i="24"/>
  <c r="G134" i="24"/>
  <c r="A59" i="24"/>
  <c r="B60" i="24"/>
  <c r="I59" i="24"/>
  <c r="I58" i="24"/>
  <c r="I57" i="24"/>
  <c r="I56" i="24"/>
  <c r="E54" i="24"/>
  <c r="T14" i="24"/>
  <c r="G116" i="24"/>
  <c r="K116" i="24"/>
  <c r="K118" i="24"/>
  <c r="K120" i="24"/>
  <c r="K122" i="24"/>
  <c r="K124" i="24"/>
  <c r="K126" i="24"/>
  <c r="K128" i="24"/>
  <c r="K130" i="24"/>
  <c r="K132" i="24"/>
  <c r="K134" i="24"/>
  <c r="K136" i="24"/>
  <c r="K138" i="24"/>
  <c r="K140" i="24"/>
  <c r="B108" i="24"/>
  <c r="B110" i="24"/>
  <c r="M140" i="22"/>
  <c r="M138" i="22"/>
  <c r="M136" i="22"/>
  <c r="M134" i="22"/>
  <c r="M132" i="22"/>
  <c r="M130" i="22"/>
  <c r="M128" i="22"/>
  <c r="M126" i="22"/>
  <c r="M124" i="22"/>
  <c r="M122" i="22"/>
  <c r="M120" i="22"/>
  <c r="M118" i="22"/>
  <c r="M116" i="22"/>
  <c r="D140" i="22"/>
  <c r="D138" i="22"/>
  <c r="D136" i="22"/>
  <c r="D134" i="22"/>
  <c r="D132" i="22"/>
  <c r="D130" i="22"/>
  <c r="D128" i="22"/>
  <c r="D126" i="22"/>
  <c r="D124" i="22"/>
  <c r="D122" i="22"/>
  <c r="D120" i="22"/>
  <c r="D118" i="22"/>
  <c r="D116" i="22"/>
  <c r="A141" i="22"/>
  <c r="A140" i="22"/>
  <c r="A139" i="22"/>
  <c r="A138" i="22"/>
  <c r="A137" i="22"/>
  <c r="A136" i="22"/>
  <c r="A135" i="22"/>
  <c r="A134" i="22"/>
  <c r="A133" i="22"/>
  <c r="A132" i="22"/>
  <c r="A131" i="22"/>
  <c r="A130" i="22"/>
  <c r="A129" i="22"/>
  <c r="A128" i="22"/>
  <c r="A127" i="22"/>
  <c r="A126" i="22"/>
  <c r="A125" i="22"/>
  <c r="A124" i="22"/>
  <c r="A123" i="22"/>
  <c r="A122" i="22"/>
  <c r="A121" i="22"/>
  <c r="A120" i="22"/>
  <c r="A119" i="22"/>
  <c r="A118" i="22"/>
  <c r="A117" i="22"/>
  <c r="A116" i="22"/>
  <c r="A65" i="22"/>
  <c r="M89" i="22"/>
  <c r="M87" i="22"/>
  <c r="M85" i="22"/>
  <c r="M83" i="22"/>
  <c r="M81" i="22"/>
  <c r="M79" i="22"/>
  <c r="M77" i="22"/>
  <c r="M75" i="22"/>
  <c r="M73" i="22"/>
  <c r="M71" i="22"/>
  <c r="M69" i="22"/>
  <c r="M67" i="22"/>
  <c r="M65" i="22"/>
  <c r="F89" i="22"/>
  <c r="F140" i="22" s="1"/>
  <c r="F87" i="22"/>
  <c r="F138" i="22" s="1"/>
  <c r="F85" i="22"/>
  <c r="F136" i="22" s="1"/>
  <c r="F83" i="22"/>
  <c r="F134" i="22" s="1"/>
  <c r="F81" i="22"/>
  <c r="F132" i="22" s="1"/>
  <c r="F79" i="22"/>
  <c r="F130" i="22" s="1"/>
  <c r="F77" i="22"/>
  <c r="F128" i="22" s="1"/>
  <c r="F75" i="22"/>
  <c r="F126" i="22" s="1"/>
  <c r="F73" i="22"/>
  <c r="F124" i="22" s="1"/>
  <c r="F71" i="22"/>
  <c r="F122" i="22" s="1"/>
  <c r="F69" i="22"/>
  <c r="F120" i="22" s="1"/>
  <c r="F67" i="22"/>
  <c r="F118" i="22" s="1"/>
  <c r="E89" i="22"/>
  <c r="E140" i="22" s="1"/>
  <c r="E87" i="22"/>
  <c r="E138" i="22" s="1"/>
  <c r="E85" i="22"/>
  <c r="E136" i="22" s="1"/>
  <c r="E83" i="22"/>
  <c r="E134" i="22" s="1"/>
  <c r="E81" i="22"/>
  <c r="E132" i="22" s="1"/>
  <c r="E79" i="22"/>
  <c r="E130" i="22" s="1"/>
  <c r="E77" i="22"/>
  <c r="E128" i="22" s="1"/>
  <c r="E75" i="22"/>
  <c r="E126" i="22" s="1"/>
  <c r="E73" i="22"/>
  <c r="E124" i="22" s="1"/>
  <c r="E71" i="22"/>
  <c r="E122" i="22" s="1"/>
  <c r="E69" i="22"/>
  <c r="E120" i="22" s="1"/>
  <c r="E67" i="22"/>
  <c r="E118" i="22" s="1"/>
  <c r="D87" i="22"/>
  <c r="D85" i="22"/>
  <c r="D83" i="22"/>
  <c r="D81" i="22"/>
  <c r="D79" i="22"/>
  <c r="D77" i="22"/>
  <c r="D75" i="22"/>
  <c r="D73" i="22"/>
  <c r="D71" i="22"/>
  <c r="D69" i="22"/>
  <c r="D67" i="22"/>
  <c r="D65" i="22"/>
  <c r="A90" i="22"/>
  <c r="A89" i="22"/>
  <c r="A88" i="22"/>
  <c r="A87" i="22"/>
  <c r="A86" i="22"/>
  <c r="A85" i="22"/>
  <c r="A84" i="22"/>
  <c r="A83" i="22"/>
  <c r="A82" i="22"/>
  <c r="A81" i="22"/>
  <c r="A80" i="22"/>
  <c r="A79" i="22"/>
  <c r="A78" i="22"/>
  <c r="A77" i="22"/>
  <c r="A76" i="22"/>
  <c r="A75" i="22"/>
  <c r="A74" i="22"/>
  <c r="A73" i="22"/>
  <c r="A72" i="22"/>
  <c r="A71" i="22"/>
  <c r="A70" i="22"/>
  <c r="A69" i="22"/>
  <c r="A68" i="22"/>
  <c r="A67" i="22"/>
  <c r="A66" i="22"/>
  <c r="B9" i="22"/>
  <c r="B60" i="22" s="1"/>
  <c r="B8" i="22"/>
  <c r="B59" i="22" s="1"/>
  <c r="A8" i="22"/>
  <c r="A110" i="22" s="1"/>
  <c r="B6" i="22"/>
  <c r="B108" i="22" s="1"/>
  <c r="E3" i="22"/>
  <c r="E54" i="22" s="1"/>
  <c r="Q9" i="22"/>
  <c r="Q60" i="22" s="1"/>
  <c r="Q111" i="22" s="1"/>
  <c r="O9" i="22"/>
  <c r="O60" i="22" s="1"/>
  <c r="O111" i="22" s="1"/>
  <c r="M9" i="22"/>
  <c r="M60" i="22" s="1"/>
  <c r="M111" i="22" s="1"/>
  <c r="K9" i="22"/>
  <c r="K60" i="22" s="1"/>
  <c r="K111" i="22" s="1"/>
  <c r="I8" i="22"/>
  <c r="I59" i="22" s="1"/>
  <c r="I7" i="22"/>
  <c r="I58" i="22" s="1"/>
  <c r="I6" i="22"/>
  <c r="I57" i="22" s="1"/>
  <c r="I5" i="22"/>
  <c r="I56" i="22" s="1"/>
  <c r="S24" i="22"/>
  <c r="K24" i="22"/>
  <c r="K75" i="22" s="1"/>
  <c r="G24" i="22"/>
  <c r="G75" i="22" s="1"/>
  <c r="S22" i="22"/>
  <c r="K22" i="22"/>
  <c r="K124" i="22" s="1"/>
  <c r="G22" i="22"/>
  <c r="G73" i="22" s="1"/>
  <c r="S28" i="22"/>
  <c r="K28" i="22"/>
  <c r="K79" i="22" s="1"/>
  <c r="G28" i="22"/>
  <c r="G130" i="22" s="1"/>
  <c r="S26" i="22"/>
  <c r="K26" i="22"/>
  <c r="K77" i="22" s="1"/>
  <c r="G26" i="22"/>
  <c r="G128" i="22" s="1"/>
  <c r="S18" i="22"/>
  <c r="K18" i="22"/>
  <c r="K69" i="22" s="1"/>
  <c r="G18" i="22"/>
  <c r="G120" i="22" s="1"/>
  <c r="D144" i="22"/>
  <c r="A144" i="22"/>
  <c r="A142" i="22"/>
  <c r="J111" i="22"/>
  <c r="Q104" i="22"/>
  <c r="D93" i="22"/>
  <c r="A93" i="22"/>
  <c r="A91" i="22"/>
  <c r="D89" i="22"/>
  <c r="F65" i="22"/>
  <c r="E65" i="22"/>
  <c r="J60" i="22"/>
  <c r="Q53" i="22"/>
  <c r="S38" i="22"/>
  <c r="K38" i="22"/>
  <c r="K140" i="22" s="1"/>
  <c r="G38" i="22"/>
  <c r="G89" i="22" s="1"/>
  <c r="S36" i="22"/>
  <c r="K36" i="22"/>
  <c r="K87" i="22" s="1"/>
  <c r="G36" i="22"/>
  <c r="G87" i="22" s="1"/>
  <c r="S34" i="22"/>
  <c r="K34" i="22"/>
  <c r="K85" i="22" s="1"/>
  <c r="G34" i="22"/>
  <c r="G136" i="22" s="1"/>
  <c r="S32" i="22"/>
  <c r="K32" i="22"/>
  <c r="K83" i="22" s="1"/>
  <c r="G32" i="22"/>
  <c r="G83" i="22" s="1"/>
  <c r="S30" i="22"/>
  <c r="K30" i="22"/>
  <c r="K132" i="22" s="1"/>
  <c r="G30" i="22"/>
  <c r="G81" i="22" s="1"/>
  <c r="S20" i="22"/>
  <c r="K20" i="22"/>
  <c r="K71" i="22" s="1"/>
  <c r="G20" i="22"/>
  <c r="G71" i="22" s="1"/>
  <c r="S16" i="22"/>
  <c r="K16" i="22"/>
  <c r="K67" i="22" s="1"/>
  <c r="G16" i="22"/>
  <c r="G67" i="22" s="1"/>
  <c r="S14" i="22"/>
  <c r="K14" i="22"/>
  <c r="K116" i="22" s="1"/>
  <c r="G14" i="22"/>
  <c r="G65" i="22" s="1"/>
  <c r="K126" i="22" l="1"/>
  <c r="K134" i="22"/>
  <c r="G132" i="22"/>
  <c r="T40" i="24"/>
  <c r="G138" i="22"/>
  <c r="G79" i="22"/>
  <c r="G140" i="22"/>
  <c r="G124" i="22"/>
  <c r="G122" i="22"/>
  <c r="G69" i="22"/>
  <c r="B57" i="22"/>
  <c r="K65" i="22"/>
  <c r="B110" i="22"/>
  <c r="E105" i="22"/>
  <c r="K73" i="22"/>
  <c r="K81" i="22"/>
  <c r="K89" i="22"/>
  <c r="K118" i="22"/>
  <c r="K120" i="22"/>
  <c r="K128" i="22"/>
  <c r="K136" i="22"/>
  <c r="K122" i="22"/>
  <c r="K130" i="22"/>
  <c r="K138" i="22"/>
  <c r="G77" i="22"/>
  <c r="G85" i="22"/>
  <c r="G116" i="22"/>
  <c r="G118" i="22"/>
  <c r="G126" i="22"/>
  <c r="G134" i="22"/>
  <c r="B111" i="22"/>
  <c r="I110" i="22"/>
  <c r="A59" i="22"/>
  <c r="I109" i="22"/>
  <c r="I107" i="22"/>
  <c r="I108" i="22"/>
  <c r="T24" i="22"/>
  <c r="T26" i="22"/>
  <c r="T22" i="22"/>
  <c r="T28" i="22"/>
  <c r="T18" i="22"/>
  <c r="T16" i="22"/>
  <c r="T34" i="22"/>
  <c r="T14" i="22"/>
  <c r="T32" i="22"/>
  <c r="T30" i="22"/>
  <c r="T38" i="22"/>
  <c r="T20" i="22"/>
  <c r="T36" i="22"/>
  <c r="T40" i="22" l="1"/>
  <c r="E65" i="5" l="1"/>
  <c r="E115" i="5" s="1"/>
  <c r="D133" i="20"/>
  <c r="A133" i="20"/>
  <c r="A131" i="20"/>
  <c r="A130" i="20"/>
  <c r="M129" i="20"/>
  <c r="F129" i="20"/>
  <c r="E129" i="20"/>
  <c r="D129" i="20"/>
  <c r="A129" i="20"/>
  <c r="A128" i="20"/>
  <c r="M127" i="20"/>
  <c r="F127" i="20"/>
  <c r="E127" i="20"/>
  <c r="D127" i="20"/>
  <c r="A127" i="20"/>
  <c r="A126" i="20"/>
  <c r="M125" i="20"/>
  <c r="K125" i="20"/>
  <c r="F125" i="20"/>
  <c r="E125" i="20"/>
  <c r="D125" i="20"/>
  <c r="A125" i="20"/>
  <c r="A124" i="20"/>
  <c r="M123" i="20"/>
  <c r="K123" i="20"/>
  <c r="F123" i="20"/>
  <c r="E123" i="20"/>
  <c r="D123" i="20"/>
  <c r="A123" i="20"/>
  <c r="A122" i="20"/>
  <c r="M121" i="20"/>
  <c r="F121" i="20"/>
  <c r="E121" i="20"/>
  <c r="D121" i="20"/>
  <c r="A121" i="20"/>
  <c r="A120" i="20"/>
  <c r="M119" i="20"/>
  <c r="F119" i="20"/>
  <c r="E119" i="20"/>
  <c r="D119" i="20"/>
  <c r="A119" i="20"/>
  <c r="A118" i="20"/>
  <c r="M117" i="20"/>
  <c r="K117" i="20"/>
  <c r="F117" i="20"/>
  <c r="E117" i="20"/>
  <c r="D117" i="20"/>
  <c r="A117" i="20"/>
  <c r="A116" i="20"/>
  <c r="M115" i="20"/>
  <c r="K115" i="20"/>
  <c r="F115" i="20"/>
  <c r="E115" i="20"/>
  <c r="D115" i="20"/>
  <c r="A115" i="20"/>
  <c r="Q105" i="20"/>
  <c r="J105" i="20"/>
  <c r="B105" i="20"/>
  <c r="I104" i="20"/>
  <c r="B104" i="20"/>
  <c r="A104" i="20"/>
  <c r="I103" i="20"/>
  <c r="I102" i="20"/>
  <c r="B102" i="20"/>
  <c r="I101" i="20"/>
  <c r="E99" i="20"/>
  <c r="Q98" i="20"/>
  <c r="D85" i="20"/>
  <c r="A85" i="20"/>
  <c r="A83" i="20"/>
  <c r="A82" i="20"/>
  <c r="M81" i="20"/>
  <c r="F81" i="20"/>
  <c r="E81" i="20"/>
  <c r="D81" i="20"/>
  <c r="A81" i="20"/>
  <c r="A80" i="20"/>
  <c r="M79" i="20"/>
  <c r="F79" i="20"/>
  <c r="E79" i="20"/>
  <c r="D79" i="20"/>
  <c r="A79" i="20"/>
  <c r="A78" i="20"/>
  <c r="M77" i="20"/>
  <c r="F77" i="20"/>
  <c r="E77" i="20"/>
  <c r="D77" i="20"/>
  <c r="A77" i="20"/>
  <c r="A76" i="20"/>
  <c r="M75" i="20"/>
  <c r="F75" i="20"/>
  <c r="E75" i="20"/>
  <c r="D75" i="20"/>
  <c r="A75" i="20"/>
  <c r="A74" i="20"/>
  <c r="M73" i="20"/>
  <c r="F73" i="20"/>
  <c r="E73" i="20"/>
  <c r="D73" i="20"/>
  <c r="A73" i="20"/>
  <c r="A72" i="20"/>
  <c r="M71" i="20"/>
  <c r="F71" i="20"/>
  <c r="E71" i="20"/>
  <c r="D71" i="20"/>
  <c r="A71" i="20"/>
  <c r="A70" i="20"/>
  <c r="M69" i="20"/>
  <c r="F69" i="20"/>
  <c r="E69" i="20"/>
  <c r="D69" i="20"/>
  <c r="A69" i="20"/>
  <c r="A68" i="20"/>
  <c r="M67" i="20"/>
  <c r="F67" i="20"/>
  <c r="E67" i="20"/>
  <c r="D67" i="20"/>
  <c r="A67" i="20"/>
  <c r="Q57" i="20"/>
  <c r="O57" i="20"/>
  <c r="O105" i="20" s="1"/>
  <c r="M57" i="20"/>
  <c r="M105" i="20" s="1"/>
  <c r="K57" i="20"/>
  <c r="K105" i="20" s="1"/>
  <c r="J57" i="20"/>
  <c r="B57" i="20"/>
  <c r="I56" i="20"/>
  <c r="B56" i="20"/>
  <c r="A56" i="20"/>
  <c r="I55" i="20"/>
  <c r="I54" i="20"/>
  <c r="B54" i="20"/>
  <c r="I53" i="20"/>
  <c r="E51" i="20"/>
  <c r="Q50" i="20"/>
  <c r="K40" i="20"/>
  <c r="K137" i="20" s="1"/>
  <c r="F38" i="20"/>
  <c r="F87" i="20" s="1"/>
  <c r="F135" i="20" s="1"/>
  <c r="D38" i="20"/>
  <c r="D87" i="20" s="1"/>
  <c r="D135" i="20" s="1"/>
  <c r="S32" i="20"/>
  <c r="T32" i="20" s="1"/>
  <c r="K32" i="20"/>
  <c r="K81" i="20" s="1"/>
  <c r="G32" i="20"/>
  <c r="G129" i="20" s="1"/>
  <c r="S30" i="20"/>
  <c r="T30" i="20" s="1"/>
  <c r="K30" i="20"/>
  <c r="K79" i="20" s="1"/>
  <c r="G127" i="20"/>
  <c r="S28" i="20"/>
  <c r="T28" i="20" s="1"/>
  <c r="K28" i="20"/>
  <c r="K77" i="20" s="1"/>
  <c r="G125" i="20"/>
  <c r="S26" i="20"/>
  <c r="T26" i="20" s="1"/>
  <c r="K26" i="20"/>
  <c r="K75" i="20" s="1"/>
  <c r="G26" i="20"/>
  <c r="G123" i="20" s="1"/>
  <c r="S24" i="20"/>
  <c r="K24" i="20"/>
  <c r="K73" i="20" s="1"/>
  <c r="G24" i="20"/>
  <c r="G121" i="20" s="1"/>
  <c r="S22" i="20"/>
  <c r="K22" i="20"/>
  <c r="K71" i="20" s="1"/>
  <c r="G22" i="20"/>
  <c r="G119" i="20" s="1"/>
  <c r="S20" i="20"/>
  <c r="K20" i="20"/>
  <c r="K69" i="20" s="1"/>
  <c r="G20" i="20"/>
  <c r="G117" i="20" s="1"/>
  <c r="S18" i="20"/>
  <c r="K18" i="20"/>
  <c r="K67" i="20" s="1"/>
  <c r="G18" i="20"/>
  <c r="G115" i="20" s="1"/>
  <c r="E13" i="20"/>
  <c r="E12" i="20" s="1"/>
  <c r="D39" i="5"/>
  <c r="A36" i="5" s="1"/>
  <c r="A41" i="24" s="1"/>
  <c r="F39" i="5"/>
  <c r="F90" i="5" s="1"/>
  <c r="F140" i="5" s="1"/>
  <c r="Q60" i="5"/>
  <c r="Q110" i="5" s="1"/>
  <c r="O60" i="5"/>
  <c r="O110" i="5" s="1"/>
  <c r="M60" i="5"/>
  <c r="M110" i="5" s="1"/>
  <c r="K60" i="5"/>
  <c r="K110" i="5" s="1"/>
  <c r="G19" i="5"/>
  <c r="A138" i="5"/>
  <c r="A136" i="5"/>
  <c r="A88" i="5"/>
  <c r="A86" i="5"/>
  <c r="Q103" i="5"/>
  <c r="E104" i="5"/>
  <c r="I106" i="5"/>
  <c r="B107" i="5"/>
  <c r="I107" i="5"/>
  <c r="I108" i="5"/>
  <c r="A109" i="5"/>
  <c r="B109" i="5"/>
  <c r="I109" i="5"/>
  <c r="B110" i="5"/>
  <c r="J110" i="5"/>
  <c r="A120" i="5"/>
  <c r="D120" i="5"/>
  <c r="E120" i="5"/>
  <c r="F120" i="5"/>
  <c r="M120" i="5"/>
  <c r="A121" i="5"/>
  <c r="A122" i="5"/>
  <c r="D122" i="5"/>
  <c r="E122" i="5"/>
  <c r="F122" i="5"/>
  <c r="M122" i="5"/>
  <c r="A123" i="5"/>
  <c r="A124" i="5"/>
  <c r="D124" i="5"/>
  <c r="E124" i="5"/>
  <c r="F124" i="5"/>
  <c r="M124" i="5"/>
  <c r="A125" i="5"/>
  <c r="A126" i="5"/>
  <c r="D126" i="5"/>
  <c r="E126" i="5"/>
  <c r="F126" i="5"/>
  <c r="M126" i="5"/>
  <c r="A127" i="5"/>
  <c r="A128" i="5"/>
  <c r="D128" i="5"/>
  <c r="E128" i="5"/>
  <c r="F128" i="5"/>
  <c r="M128" i="5"/>
  <c r="A129" i="5"/>
  <c r="A130" i="5"/>
  <c r="D130" i="5"/>
  <c r="E130" i="5"/>
  <c r="F130" i="5"/>
  <c r="M130" i="5"/>
  <c r="A131" i="5"/>
  <c r="A132" i="5"/>
  <c r="D132" i="5"/>
  <c r="E132" i="5"/>
  <c r="F132" i="5"/>
  <c r="M132" i="5"/>
  <c r="A133" i="5"/>
  <c r="A134" i="5"/>
  <c r="D134" i="5"/>
  <c r="E134" i="5"/>
  <c r="F134" i="5"/>
  <c r="M134" i="5"/>
  <c r="A135" i="5"/>
  <c r="D138" i="5"/>
  <c r="K19" i="5"/>
  <c r="K120" i="5" s="1"/>
  <c r="K33" i="5"/>
  <c r="K134" i="5" s="1"/>
  <c r="K31" i="5"/>
  <c r="K82" i="5" s="1"/>
  <c r="K29" i="5"/>
  <c r="K80" i="5" s="1"/>
  <c r="K27" i="5"/>
  <c r="K78" i="5" s="1"/>
  <c r="K21" i="5"/>
  <c r="K72" i="5" s="1"/>
  <c r="K23" i="5"/>
  <c r="K124" i="5" s="1"/>
  <c r="K25" i="5"/>
  <c r="K76" i="5" s="1"/>
  <c r="D88" i="5"/>
  <c r="A70" i="5"/>
  <c r="A71" i="5"/>
  <c r="J60" i="5"/>
  <c r="M84" i="5"/>
  <c r="M82" i="5"/>
  <c r="M80" i="5"/>
  <c r="M78" i="5"/>
  <c r="M76" i="5"/>
  <c r="M74" i="5"/>
  <c r="M72" i="5"/>
  <c r="M70" i="5"/>
  <c r="A79" i="5"/>
  <c r="A78" i="5"/>
  <c r="D78" i="5"/>
  <c r="F78" i="5"/>
  <c r="E78" i="5"/>
  <c r="S27" i="5"/>
  <c r="G27" i="5"/>
  <c r="G78" i="5" s="1"/>
  <c r="S19" i="5"/>
  <c r="S21" i="5"/>
  <c r="S23" i="5"/>
  <c r="S25" i="5"/>
  <c r="S29" i="5"/>
  <c r="S31" i="5"/>
  <c r="S33" i="5"/>
  <c r="G21" i="5"/>
  <c r="G23" i="5"/>
  <c r="G25" i="5"/>
  <c r="G126" i="5" s="1"/>
  <c r="G29" i="5"/>
  <c r="G31" i="5"/>
  <c r="G82" i="5" s="1"/>
  <c r="G33" i="5"/>
  <c r="G134" i="5" s="1"/>
  <c r="E70" i="5"/>
  <c r="F84" i="5"/>
  <c r="F82" i="5"/>
  <c r="F80" i="5"/>
  <c r="F76" i="5"/>
  <c r="F74" i="5"/>
  <c r="F72" i="5"/>
  <c r="F70" i="5"/>
  <c r="E84" i="5"/>
  <c r="E82" i="5"/>
  <c r="E80" i="5"/>
  <c r="E76" i="5"/>
  <c r="E74" i="5"/>
  <c r="E72" i="5"/>
  <c r="D84" i="5"/>
  <c r="D82" i="5"/>
  <c r="D80" i="5"/>
  <c r="D76" i="5"/>
  <c r="D74" i="5"/>
  <c r="D72" i="5"/>
  <c r="D70" i="5"/>
  <c r="A85" i="5"/>
  <c r="A84" i="5"/>
  <c r="A83" i="5"/>
  <c r="A82" i="5"/>
  <c r="A81" i="5"/>
  <c r="A80" i="5"/>
  <c r="A77" i="5"/>
  <c r="A76" i="5"/>
  <c r="A75" i="5"/>
  <c r="A74" i="5"/>
  <c r="A73" i="5"/>
  <c r="A72" i="5"/>
  <c r="B60" i="5"/>
  <c r="B59" i="5"/>
  <c r="A59" i="5"/>
  <c r="B57" i="5"/>
  <c r="I59" i="5"/>
  <c r="I58" i="5"/>
  <c r="I57" i="5"/>
  <c r="I56" i="5"/>
  <c r="Q53" i="5"/>
  <c r="E54" i="5"/>
  <c r="B40" i="5" l="1"/>
  <c r="G40" i="22"/>
  <c r="A143" i="24"/>
  <c r="A92" i="24"/>
  <c r="G124" i="5"/>
  <c r="K41" i="5"/>
  <c r="B41" i="5"/>
  <c r="D41" i="5" s="1"/>
  <c r="D92" i="5" s="1"/>
  <c r="G40" i="24"/>
  <c r="G130" i="5"/>
  <c r="K40" i="5"/>
  <c r="K141" i="5" s="1"/>
  <c r="G122" i="5"/>
  <c r="G35" i="5"/>
  <c r="G70" i="5"/>
  <c r="A137" i="5"/>
  <c r="A41" i="22"/>
  <c r="K129" i="20"/>
  <c r="K127" i="20"/>
  <c r="K121" i="20"/>
  <c r="K39" i="20"/>
  <c r="K136" i="20" s="1"/>
  <c r="T24" i="20"/>
  <c r="K119" i="20"/>
  <c r="T22" i="20"/>
  <c r="B40" i="20"/>
  <c r="B89" i="20" s="1"/>
  <c r="T20" i="20"/>
  <c r="T18" i="20"/>
  <c r="B39" i="20"/>
  <c r="B88" i="20" s="1"/>
  <c r="A35" i="20"/>
  <c r="A84" i="20" s="1"/>
  <c r="G34" i="20"/>
  <c r="G67" i="20"/>
  <c r="G69" i="20"/>
  <c r="G71" i="20"/>
  <c r="G73" i="20"/>
  <c r="G75" i="20"/>
  <c r="G77" i="20"/>
  <c r="G79" i="20"/>
  <c r="G81" i="20"/>
  <c r="K89" i="20"/>
  <c r="E62" i="20"/>
  <c r="E110" i="20" s="1"/>
  <c r="E13" i="5"/>
  <c r="A87" i="5"/>
  <c r="D90" i="5"/>
  <c r="D140" i="5" s="1"/>
  <c r="T27" i="5"/>
  <c r="K126" i="5"/>
  <c r="K130" i="5"/>
  <c r="G84" i="5"/>
  <c r="G128" i="5"/>
  <c r="K128" i="5"/>
  <c r="T33" i="5"/>
  <c r="K132" i="5"/>
  <c r="T29" i="5"/>
  <c r="G74" i="5"/>
  <c r="G80" i="5"/>
  <c r="K84" i="5"/>
  <c r="G132" i="5"/>
  <c r="T31" i="5"/>
  <c r="G76" i="5"/>
  <c r="T23" i="5"/>
  <c r="K70" i="5"/>
  <c r="T25" i="5"/>
  <c r="G72" i="5"/>
  <c r="T21" i="5"/>
  <c r="K74" i="5"/>
  <c r="K122" i="5"/>
  <c r="T19" i="5"/>
  <c r="G120" i="5"/>
  <c r="G142" i="22" l="1"/>
  <c r="G91" i="22"/>
  <c r="B92" i="5"/>
  <c r="B142" i="5"/>
  <c r="D142" i="5"/>
  <c r="G91" i="24"/>
  <c r="G142" i="24"/>
  <c r="F41" i="5"/>
  <c r="F92" i="5" s="1"/>
  <c r="K91" i="5"/>
  <c r="G86" i="5"/>
  <c r="A92" i="22"/>
  <c r="A143" i="22"/>
  <c r="K88" i="20"/>
  <c r="B137" i="20"/>
  <c r="D40" i="20"/>
  <c r="F40" i="20" s="1"/>
  <c r="F137" i="20" s="1"/>
  <c r="T34" i="20"/>
  <c r="D39" i="20"/>
  <c r="F39" i="20" s="1"/>
  <c r="B136" i="20"/>
  <c r="A132" i="20"/>
  <c r="G83" i="20"/>
  <c r="G131" i="20"/>
  <c r="D40" i="5"/>
  <c r="B91" i="5"/>
  <c r="B141" i="5"/>
  <c r="K142" i="5"/>
  <c r="K92" i="5"/>
  <c r="T35" i="5"/>
  <c r="G136" i="5"/>
  <c r="F142" i="5" l="1"/>
  <c r="G41" i="24"/>
  <c r="G143" i="24" s="1"/>
  <c r="G41" i="22"/>
  <c r="G36" i="5"/>
  <c r="G37" i="5" s="1"/>
  <c r="D137" i="20"/>
  <c r="F89" i="20"/>
  <c r="D89" i="20"/>
  <c r="G35" i="20"/>
  <c r="G84" i="20" s="1"/>
  <c r="D136" i="20"/>
  <c r="D88" i="20"/>
  <c r="F136" i="20"/>
  <c r="F88" i="20"/>
  <c r="D91" i="5"/>
  <c r="D141" i="5"/>
  <c r="F40" i="5"/>
  <c r="G92" i="24" l="1"/>
  <c r="G42" i="24"/>
  <c r="G144" i="24" s="1"/>
  <c r="G143" i="22"/>
  <c r="G92" i="22"/>
  <c r="G42" i="22"/>
  <c r="F91" i="5"/>
  <c r="B14" i="5"/>
  <c r="G132" i="20"/>
  <c r="G36" i="20"/>
  <c r="B13" i="20" s="1"/>
  <c r="G133" i="20"/>
  <c r="F141" i="5"/>
  <c r="G87" i="5"/>
  <c r="G137" i="5"/>
  <c r="G93" i="24" l="1"/>
  <c r="G144" i="22"/>
  <c r="G93" i="22"/>
  <c r="G85" i="20"/>
  <c r="B62" i="20"/>
  <c r="B110" i="20"/>
  <c r="G138" i="5"/>
  <c r="G88" i="5"/>
  <c r="B65" i="5" l="1"/>
  <c r="B115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KSSD190024U</author>
    <author>kn5403</author>
  </authors>
  <commentList>
    <comment ref="R19" authorId="0" shapeId="0" xr:uid="{DE55BBF9-2568-4DA8-99DA-1E4D3ABB8AF8}">
      <text>
        <r>
          <rPr>
            <sz val="9"/>
            <color indexed="81"/>
            <rFont val="MS P ゴシック"/>
            <family val="3"/>
            <charset val="128"/>
          </rPr>
          <t>プルダウンメニューから消費税区分の選択をお願いします。</t>
        </r>
      </text>
    </comment>
    <comment ref="D53" authorId="1" shapeId="0" xr:uid="{00000000-0006-0000-0100-000001000000}">
      <text>
        <r>
          <rPr>
            <b/>
            <sz val="11"/>
            <color indexed="10"/>
            <rFont val="ＭＳ Ｐゴシック"/>
            <family val="3"/>
            <charset val="128"/>
          </rPr>
          <t>提　出　用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D103" authorId="1" shapeId="0" xr:uid="{00000000-0006-0000-0100-000002000000}">
      <text>
        <r>
          <rPr>
            <b/>
            <sz val="11"/>
            <color indexed="10"/>
            <rFont val="ＭＳ Ｐゴシック"/>
            <family val="3"/>
            <charset val="128"/>
          </rPr>
          <t>提　出　用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KSSD190024U</author>
    <author>kn5403</author>
  </authors>
  <commentList>
    <comment ref="R14" authorId="0" shapeId="0" xr:uid="{7051B4E7-A6FC-4A1F-9A30-7AD2406267F4}">
      <text>
        <r>
          <rPr>
            <sz val="9"/>
            <color indexed="81"/>
            <rFont val="MS P ゴシック"/>
            <family val="3"/>
            <charset val="128"/>
          </rPr>
          <t>プルダウンメニューから消費税区分の選択をお願いします。</t>
        </r>
      </text>
    </comment>
    <comment ref="D53" authorId="1" shapeId="0" xr:uid="{85218F5F-0C17-452F-B923-871BD09B1376}">
      <text>
        <r>
          <rPr>
            <b/>
            <sz val="11"/>
            <color indexed="10"/>
            <rFont val="ＭＳ Ｐゴシック"/>
            <family val="3"/>
            <charset val="128"/>
          </rPr>
          <t>提　出　用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D104" authorId="1" shapeId="0" xr:uid="{18200CE1-D473-4307-B57D-7D3D6E5E124E}">
      <text>
        <r>
          <rPr>
            <b/>
            <sz val="11"/>
            <color indexed="10"/>
            <rFont val="ＭＳ Ｐゴシック"/>
            <family val="3"/>
            <charset val="128"/>
          </rPr>
          <t>提　出　用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KSSD190024U</author>
    <author>kn5403</author>
  </authors>
  <commentList>
    <comment ref="R14" authorId="0" shapeId="0" xr:uid="{50223904-9CA0-4755-AFD3-27B474E8B91A}">
      <text>
        <r>
          <rPr>
            <sz val="9"/>
            <color indexed="81"/>
            <rFont val="MS P ゴシック"/>
            <family val="3"/>
            <charset val="128"/>
          </rPr>
          <t>プルダウンメニューから消費税区分の選択をお願いします。</t>
        </r>
      </text>
    </comment>
    <comment ref="D53" authorId="1" shapeId="0" xr:uid="{8356572C-9E51-43CA-8389-A0FE4D9C464C}">
      <text>
        <r>
          <rPr>
            <b/>
            <sz val="11"/>
            <color indexed="10"/>
            <rFont val="ＭＳ Ｐゴシック"/>
            <family val="3"/>
            <charset val="128"/>
          </rPr>
          <t>提　出　用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D104" authorId="1" shapeId="0" xr:uid="{6C3EA161-1059-4F22-80C7-8BC726B0A33D}">
      <text>
        <r>
          <rPr>
            <b/>
            <sz val="11"/>
            <color indexed="10"/>
            <rFont val="ＭＳ Ｐゴシック"/>
            <family val="3"/>
            <charset val="128"/>
          </rPr>
          <t>提　出　用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kn5403</author>
  </authors>
  <commentList>
    <comment ref="D50" authorId="0" shapeId="0" xr:uid="{80F83876-AB9C-4CE4-A625-ABF2734025D9}">
      <text>
        <r>
          <rPr>
            <b/>
            <sz val="11"/>
            <color indexed="10"/>
            <rFont val="ＭＳ Ｐゴシック"/>
            <family val="3"/>
            <charset val="128"/>
          </rPr>
          <t>提　出　用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D98" authorId="0" shapeId="0" xr:uid="{27B3CA02-898D-422D-B05B-72986C7F7AEB}">
      <text>
        <r>
          <rPr>
            <b/>
            <sz val="11"/>
            <color indexed="10"/>
            <rFont val="ＭＳ Ｐゴシック"/>
            <family val="3"/>
            <charset val="128"/>
          </rPr>
          <t>提　出　用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<sst xmlns="http://schemas.openxmlformats.org/spreadsheetml/2006/main" count="450" uniqueCount="74">
  <si>
    <t>住所</t>
    <rPh sb="0" eb="2">
      <t>ジュウショ</t>
    </rPh>
    <phoneticPr fontId="2"/>
  </si>
  <si>
    <t>社名</t>
    <rPh sb="0" eb="2">
      <t>シャメイ</t>
    </rPh>
    <phoneticPr fontId="2"/>
  </si>
  <si>
    <t>電話</t>
    <rPh sb="0" eb="2">
      <t>デンワ</t>
    </rPh>
    <phoneticPr fontId="2"/>
  </si>
  <si>
    <t>納入場所</t>
    <rPh sb="0" eb="2">
      <t>ノウニュウ</t>
    </rPh>
    <rPh sb="2" eb="4">
      <t>バショ</t>
    </rPh>
    <phoneticPr fontId="2"/>
  </si>
  <si>
    <t>下記のとおり請求いたします。</t>
    <rPh sb="0" eb="2">
      <t>カキ</t>
    </rPh>
    <rPh sb="6" eb="8">
      <t>セイキュウ</t>
    </rPh>
    <phoneticPr fontId="2"/>
  </si>
  <si>
    <t>単位</t>
    <rPh sb="0" eb="2">
      <t>タンイ</t>
    </rPh>
    <phoneticPr fontId="2"/>
  </si>
  <si>
    <t>数量</t>
    <rPh sb="0" eb="2">
      <t>スウリョウ</t>
    </rPh>
    <phoneticPr fontId="2"/>
  </si>
  <si>
    <t>単価</t>
    <rPh sb="0" eb="2">
      <t>タンカ</t>
    </rPh>
    <phoneticPr fontId="2"/>
  </si>
  <si>
    <t>円</t>
    <rPh sb="0" eb="1">
      <t>エン</t>
    </rPh>
    <phoneticPr fontId="2"/>
  </si>
  <si>
    <t>（形状・寸法）</t>
    <rPh sb="1" eb="3">
      <t>ケイジョウ</t>
    </rPh>
    <rPh sb="4" eb="6">
      <t>スンポウ</t>
    </rPh>
    <phoneticPr fontId="2"/>
  </si>
  <si>
    <t>工事稟議No</t>
    <rPh sb="0" eb="2">
      <t>コウジ</t>
    </rPh>
    <rPh sb="2" eb="4">
      <t>リンギ</t>
    </rPh>
    <phoneticPr fontId="2"/>
  </si>
  <si>
    <t>支払条件</t>
    <rPh sb="0" eb="2">
      <t>シハライ</t>
    </rPh>
    <rPh sb="2" eb="4">
      <t>ジョウケン</t>
    </rPh>
    <phoneticPr fontId="2"/>
  </si>
  <si>
    <t>月</t>
    <rPh sb="0" eb="1">
      <t>ツキ</t>
    </rPh>
    <phoneticPr fontId="2"/>
  </si>
  <si>
    <t>無</t>
    <rPh sb="0" eb="1">
      <t>ム</t>
    </rPh>
    <phoneticPr fontId="2"/>
  </si>
  <si>
    <t>日</t>
    <rPh sb="0" eb="1">
      <t>ニチ</t>
    </rPh>
    <phoneticPr fontId="2"/>
  </si>
  <si>
    <t>金　額</t>
    <rPh sb="0" eb="1">
      <t>キン</t>
    </rPh>
    <rPh sb="2" eb="3">
      <t>ガク</t>
    </rPh>
    <phoneticPr fontId="2"/>
  </si>
  <si>
    <t>印</t>
    <rPh sb="0" eb="1">
      <t>イン</t>
    </rPh>
    <phoneticPr fontId="2"/>
  </si>
  <si>
    <t>担当部</t>
    <rPh sb="0" eb="2">
      <t>タントウ</t>
    </rPh>
    <rPh sb="2" eb="3">
      <t>ブ</t>
    </rPh>
    <phoneticPr fontId="2"/>
  </si>
  <si>
    <t>現　金</t>
    <rPh sb="0" eb="1">
      <t>ウツツ</t>
    </rPh>
    <rPh sb="2" eb="3">
      <t>キン</t>
    </rPh>
    <phoneticPr fontId="2"/>
  </si>
  <si>
    <t>手　形</t>
    <rPh sb="0" eb="1">
      <t>テ</t>
    </rPh>
    <rPh sb="2" eb="3">
      <t>ケイ</t>
    </rPh>
    <phoneticPr fontId="2"/>
  </si>
  <si>
    <t>相　殺</t>
    <rPh sb="0" eb="1">
      <t>ソウ</t>
    </rPh>
    <rPh sb="2" eb="3">
      <t>コロ</t>
    </rPh>
    <phoneticPr fontId="2"/>
  </si>
  <si>
    <t>No.</t>
  </si>
  <si>
    <t>No.</t>
    <phoneticPr fontId="2"/>
  </si>
  <si>
    <t>〒</t>
    <phoneticPr fontId="2"/>
  </si>
  <si>
    <t>％</t>
    <phoneticPr fontId="2"/>
  </si>
  <si>
    <t>ｻｲﾄ</t>
    <phoneticPr fontId="2"/>
  </si>
  <si>
    <t>　（工場・営業部門控）</t>
    <rPh sb="2" eb="4">
      <t>コウジョウ</t>
    </rPh>
    <rPh sb="5" eb="7">
      <t>エイギョウ</t>
    </rPh>
    <rPh sb="7" eb="9">
      <t>ブモン</t>
    </rPh>
    <rPh sb="9" eb="10">
      <t>ヒカ</t>
    </rPh>
    <phoneticPr fontId="2"/>
  </si>
  <si>
    <t>　（経理部控）</t>
    <rPh sb="2" eb="4">
      <t>ケイリ</t>
    </rPh>
    <rPh sb="4" eb="5">
      <t>ブ</t>
    </rPh>
    <rPh sb="5" eb="6">
      <t>ヒカ</t>
    </rPh>
    <phoneticPr fontId="2"/>
  </si>
  <si>
    <t>　（請求元保管）</t>
    <rPh sb="2" eb="4">
      <t>セイキュウ</t>
    </rPh>
    <rPh sb="4" eb="5">
      <t>モト</t>
    </rPh>
    <rPh sb="5" eb="7">
      <t>ホカン</t>
    </rPh>
    <phoneticPr fontId="2"/>
  </si>
  <si>
    <t xml:space="preserve"> 請　求　書　（控) </t>
    <rPh sb="1" eb="2">
      <t>ショウ</t>
    </rPh>
    <rPh sb="3" eb="4">
      <t>モトム</t>
    </rPh>
    <rPh sb="5" eb="6">
      <t>ショ</t>
    </rPh>
    <rPh sb="8" eb="9">
      <t>ヒカ</t>
    </rPh>
    <phoneticPr fontId="2"/>
  </si>
  <si>
    <t xml:space="preserve"> 請　　　求　　　書 </t>
    <rPh sb="1" eb="2">
      <t>ショウ</t>
    </rPh>
    <rPh sb="5" eb="6">
      <t>モトム</t>
    </rPh>
    <rPh sb="9" eb="10">
      <t>ショ</t>
    </rPh>
    <phoneticPr fontId="2"/>
  </si>
  <si>
    <t xml:space="preserve">  工        場</t>
    <rPh sb="2" eb="3">
      <t>コウ</t>
    </rPh>
    <rPh sb="11" eb="12">
      <t>バ</t>
    </rPh>
    <phoneticPr fontId="2"/>
  </si>
  <si>
    <t>消費税区分</t>
    <rPh sb="0" eb="3">
      <t>ショウヒゼイ</t>
    </rPh>
    <rPh sb="3" eb="5">
      <t>クブン</t>
    </rPh>
    <phoneticPr fontId="2"/>
  </si>
  <si>
    <t>非課税</t>
    <rPh sb="0" eb="3">
      <t>ヒカゼイ</t>
    </rPh>
    <phoneticPr fontId="2"/>
  </si>
  <si>
    <t>不課税</t>
    <rPh sb="0" eb="1">
      <t>フ</t>
    </rPh>
    <rPh sb="1" eb="3">
      <t>カゼイ</t>
    </rPh>
    <phoneticPr fontId="2"/>
  </si>
  <si>
    <t>8%（軽減税率対象）</t>
    <rPh sb="3" eb="5">
      <t>ケイゲン</t>
    </rPh>
    <rPh sb="5" eb="7">
      <t>ゼイリツ</t>
    </rPh>
    <rPh sb="7" eb="9">
      <t>タイショウ</t>
    </rPh>
    <phoneticPr fontId="2"/>
  </si>
  <si>
    <t>摘　　　　要</t>
    <rPh sb="0" eb="1">
      <t>ツム</t>
    </rPh>
    <rPh sb="5" eb="6">
      <t>ヨウ</t>
    </rPh>
    <phoneticPr fontId="2"/>
  </si>
  <si>
    <t>消費税額</t>
    <rPh sb="0" eb="3">
      <t>ショウヒゼイ</t>
    </rPh>
    <rPh sb="3" eb="4">
      <t>ガク</t>
    </rPh>
    <phoneticPr fontId="2"/>
  </si>
  <si>
    <t>税率</t>
    <rPh sb="0" eb="2">
      <t>ゼイリツ</t>
    </rPh>
    <phoneticPr fontId="2"/>
  </si>
  <si>
    <t>選択</t>
    <rPh sb="0" eb="2">
      <t>センタク</t>
    </rPh>
    <phoneticPr fontId="2"/>
  </si>
  <si>
    <t>支　　払　　日</t>
    <rPh sb="0" eb="1">
      <t>シ</t>
    </rPh>
    <rPh sb="3" eb="4">
      <t>バライ</t>
    </rPh>
    <rPh sb="6" eb="7">
      <t>ヒ</t>
    </rPh>
    <phoneticPr fontId="2"/>
  </si>
  <si>
    <t>日</t>
    <phoneticPr fontId="2"/>
  </si>
  <si>
    <t>金　　　　額</t>
    <rPh sb="0" eb="1">
      <t>キン</t>
    </rPh>
    <rPh sb="5" eb="6">
      <t>ガク</t>
    </rPh>
    <phoneticPr fontId="2"/>
  </si>
  <si>
    <t>　</t>
    <phoneticPr fontId="2"/>
  </si>
  <si>
    <t>有</t>
    <phoneticPr fontId="2"/>
  </si>
  <si>
    <t>適格請求書
発行事業者登録番号</t>
    <rPh sb="11" eb="13">
      <t>トウロク</t>
    </rPh>
    <rPh sb="13" eb="15">
      <t>バンゴウ</t>
    </rPh>
    <phoneticPr fontId="2"/>
  </si>
  <si>
    <t>非課税対象</t>
    <phoneticPr fontId="2"/>
  </si>
  <si>
    <t>不課税対象</t>
    <phoneticPr fontId="2"/>
  </si>
  <si>
    <t>10％対象</t>
    <phoneticPr fontId="2"/>
  </si>
  <si>
    <t>経　　　理　　　部</t>
    <rPh sb="0" eb="1">
      <t>ヘ</t>
    </rPh>
    <rPh sb="4" eb="5">
      <t>コトワリ</t>
    </rPh>
    <rPh sb="8" eb="9">
      <t>ブ</t>
    </rPh>
    <phoneticPr fontId="2"/>
  </si>
  <si>
    <t>＊8％対象</t>
    <phoneticPr fontId="2"/>
  </si>
  <si>
    <t>品　　　　　　　　　名</t>
    <rPh sb="0" eb="1">
      <t>ヒン</t>
    </rPh>
    <rPh sb="10" eb="11">
      <t>メイ</t>
    </rPh>
    <phoneticPr fontId="2"/>
  </si>
  <si>
    <t>＊印は軽減税率(8％)適用商品</t>
    <phoneticPr fontId="2"/>
  </si>
  <si>
    <t>T</t>
    <phoneticPr fontId="2"/>
  </si>
  <si>
    <t>-</t>
    <phoneticPr fontId="2"/>
  </si>
  <si>
    <t>品代計</t>
    <phoneticPr fontId="2"/>
  </si>
  <si>
    <t>合　　計</t>
    <rPh sb="0" eb="1">
      <t>ゴウ</t>
    </rPh>
    <rPh sb="3" eb="4">
      <t>ケイ</t>
    </rPh>
    <phoneticPr fontId="2"/>
  </si>
  <si>
    <t>本体</t>
    <rPh sb="0" eb="1">
      <t>ホン</t>
    </rPh>
    <rPh sb="1" eb="2">
      <t>カラダ</t>
    </rPh>
    <phoneticPr fontId="2"/>
  </si>
  <si>
    <t>本体</t>
    <phoneticPr fontId="2"/>
  </si>
  <si>
    <t>350-1305</t>
    <phoneticPr fontId="2"/>
  </si>
  <si>
    <t>狭山市○○現場</t>
    <rPh sb="0" eb="2">
      <t>サヤマ</t>
    </rPh>
    <rPh sb="2" eb="3">
      <t>シ</t>
    </rPh>
    <rPh sb="5" eb="7">
      <t>ゲンバ</t>
    </rPh>
    <phoneticPr fontId="2"/>
  </si>
  <si>
    <t>〇〇建材株式会社</t>
    <rPh sb="2" eb="4">
      <t>ケンザイ</t>
    </rPh>
    <rPh sb="4" eb="6">
      <t>カブシキ</t>
    </rPh>
    <rPh sb="6" eb="8">
      <t>カイシャ</t>
    </rPh>
    <phoneticPr fontId="2"/>
  </si>
  <si>
    <t>04-1111-11111</t>
    <phoneticPr fontId="2"/>
  </si>
  <si>
    <t>砕石2005</t>
  </si>
  <si>
    <t>t</t>
  </si>
  <si>
    <t>軽油</t>
    <rPh sb="0" eb="2">
      <t>ケイユ</t>
    </rPh>
    <phoneticPr fontId="2"/>
  </si>
  <si>
    <t>ℓ</t>
    <phoneticPr fontId="2"/>
  </si>
  <si>
    <t>軽油引取税</t>
    <rPh sb="0" eb="2">
      <t>ケイユ</t>
    </rPh>
    <rPh sb="2" eb="5">
      <t>ヒキトリゼイ</t>
    </rPh>
    <phoneticPr fontId="2"/>
  </si>
  <si>
    <t>購読料</t>
    <rPh sb="0" eb="3">
      <t>コウドクリョウ</t>
    </rPh>
    <phoneticPr fontId="2"/>
  </si>
  <si>
    <t>2023.10-2024.9</t>
    <phoneticPr fontId="2"/>
  </si>
  <si>
    <t xml:space="preserve">     　　部  ・  事業部</t>
    <rPh sb="7" eb="8">
      <t>ブ</t>
    </rPh>
    <rPh sb="13" eb="16">
      <t>ジギョウブ</t>
    </rPh>
    <phoneticPr fontId="2"/>
  </si>
  <si>
    <t>埼玉県狭山市入間川〇丁目〇番〇号</t>
    <rPh sb="0" eb="3">
      <t>サイタマケン</t>
    </rPh>
    <rPh sb="3" eb="6">
      <t>サヤマシ</t>
    </rPh>
    <rPh sb="6" eb="9">
      <t>イルマガワ</t>
    </rPh>
    <rPh sb="10" eb="12">
      <t>チョウメ</t>
    </rPh>
    <rPh sb="13" eb="14">
      <t>バン</t>
    </rPh>
    <rPh sb="15" eb="16">
      <t>ゴウ</t>
    </rPh>
    <phoneticPr fontId="2"/>
  </si>
  <si>
    <t>報徳石産株式会社　御中</t>
    <rPh sb="0" eb="2">
      <t>ホウトク</t>
    </rPh>
    <rPh sb="2" eb="4">
      <t>セキサン</t>
    </rPh>
    <rPh sb="4" eb="6">
      <t>カブシキ</t>
    </rPh>
    <rPh sb="6" eb="8">
      <t>カイシャ</t>
    </rPh>
    <rPh sb="9" eb="11">
      <t>オンチュウ</t>
    </rPh>
    <phoneticPr fontId="2"/>
  </si>
  <si>
    <t>報徳石産株式会社　御中</t>
    <rPh sb="9" eb="11">
      <t>オンチュウ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</si>
</sst>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76" formatCode="#,##0\ ;&quot;△&quot;#,##0\ "/>
    <numFmt numFmtId="177" formatCode="[$-411]ggge&quot;年&quot;m&quot;月&quot;d&quot;日&quot;;@"/>
    <numFmt numFmtId="178" formatCode="#,##0&quot;月分&quot;"/>
    <numFmt numFmtId="179" formatCode="#,##0.0;[Red]\-#,##0.0"/>
    <numFmt numFmtId="180" formatCode="#,##0_ ;[Red]\-#,##0\ "/>
    <numFmt numFmtId="181" formatCode="#,##0\ ;[Red]\-#,##0\ "/>
    <numFmt numFmtId="182" formatCode="&quot;¥&quot;#,##0\ ;[Red]&quot;¥&quot;\-#,##0\ "/>
    <numFmt numFmtId="183" formatCode="yyyy&quot;年&quot;m&quot;月&quot;d&quot;日&quot;;@"/>
    <numFmt numFmtId="184" formatCode="\(\ #,##0\);[Red]\(\ \-#,##0\)"/>
    <numFmt numFmtId="185" formatCode="\(\ #,##0\)\ ;[Red]\(\ \-#,##0\)\ "/>
    <numFmt numFmtId="186" formatCode="\ #,##0\)\ ;[Red]\ \-#,##0\)\ "/>
    <numFmt numFmtId="187" formatCode="0_ "/>
  </numFmts>
  <fonts count="2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u/>
      <sz val="19"/>
      <name val="ＭＳ Ｐ明朝"/>
      <family val="1"/>
      <charset val="128"/>
    </font>
    <font>
      <b/>
      <u/>
      <sz val="18"/>
      <name val="ＭＳ Ｐ明朝"/>
      <family val="1"/>
      <charset val="128"/>
    </font>
    <font>
      <b/>
      <sz val="16"/>
      <name val="ＭＳ Ｐ明朝"/>
      <family val="1"/>
      <charset val="128"/>
    </font>
    <font>
      <sz val="9"/>
      <name val="ＭＳ Ｐ明朝"/>
      <family val="1"/>
      <charset val="128"/>
    </font>
    <font>
      <b/>
      <sz val="12"/>
      <name val="ＭＳ Ｐ明朝"/>
      <family val="1"/>
      <charset val="128"/>
    </font>
    <font>
      <sz val="10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8"/>
      <name val="ＭＳ Ｐ明朝"/>
      <family val="1"/>
      <charset val="128"/>
    </font>
    <font>
      <sz val="8"/>
      <name val="ＭＳ Ｐ明朝"/>
      <family val="1"/>
      <charset val="128"/>
    </font>
    <font>
      <b/>
      <sz val="14"/>
      <name val="ＭＳ Ｐ明朝"/>
      <family val="1"/>
      <charset val="128"/>
    </font>
    <font>
      <sz val="14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indexed="9"/>
      <name val="ＭＳ Ｐ明朝"/>
      <family val="1"/>
      <charset val="128"/>
    </font>
    <font>
      <b/>
      <sz val="11"/>
      <color indexed="10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7"/>
      <name val="ＭＳ Ｐ明朝"/>
      <family val="1"/>
      <charset val="128"/>
    </font>
    <font>
      <b/>
      <sz val="15"/>
      <name val="ＭＳ Ｐ明朝"/>
      <family val="1"/>
      <charset val="128"/>
    </font>
    <font>
      <sz val="9"/>
      <color theme="0"/>
      <name val="ＭＳ Ｐ明朝"/>
      <family val="1"/>
      <charset val="128"/>
    </font>
    <font>
      <sz val="9"/>
      <color rgb="FFFF0000"/>
      <name val="ＭＳ Ｐ明朝"/>
      <family val="1"/>
      <charset val="128"/>
    </font>
    <font>
      <sz val="11"/>
      <color theme="0"/>
      <name val="ＭＳ Ｐ明朝"/>
      <family val="1"/>
      <charset val="128"/>
    </font>
    <font>
      <b/>
      <sz val="18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9"/>
      <color indexed="81"/>
      <name val="MS P ゴシック"/>
      <family val="3"/>
      <charset val="128"/>
    </font>
    <font>
      <b/>
      <sz val="11"/>
      <color rgb="FFFF0000"/>
      <name val="ＭＳ Ｐ明朝"/>
      <family val="1"/>
      <charset val="128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0.249977111117893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387">
    <xf numFmtId="0" fontId="0" fillId="0" borderId="0" xfId="0">
      <alignment vertical="center"/>
    </xf>
    <xf numFmtId="0" fontId="3" fillId="2" borderId="0" xfId="0" applyFont="1" applyFill="1">
      <alignment vertical="center"/>
    </xf>
    <xf numFmtId="0" fontId="4" fillId="2" borderId="0" xfId="0" applyFont="1" applyFill="1" applyAlignment="1"/>
    <xf numFmtId="0" fontId="3" fillId="2" borderId="1" xfId="0" applyFont="1" applyFill="1" applyBorder="1" applyAlignment="1">
      <alignment horizontal="center"/>
    </xf>
    <xf numFmtId="0" fontId="5" fillId="2" borderId="0" xfId="0" applyFont="1" applyFill="1">
      <alignment vertical="center"/>
    </xf>
    <xf numFmtId="177" fontId="3" fillId="2" borderId="0" xfId="0" applyNumberFormat="1" applyFont="1" applyFill="1">
      <alignment vertical="center"/>
    </xf>
    <xf numFmtId="0" fontId="6" fillId="2" borderId="1" xfId="0" applyFont="1" applyFill="1" applyBorder="1">
      <alignment vertical="center"/>
    </xf>
    <xf numFmtId="0" fontId="3" fillId="2" borderId="1" xfId="0" applyFont="1" applyFill="1" applyBorder="1">
      <alignment vertical="center"/>
    </xf>
    <xf numFmtId="0" fontId="3" fillId="2" borderId="0" xfId="0" applyFont="1" applyFill="1" applyAlignment="1">
      <alignment horizontal="right" vertical="top"/>
    </xf>
    <xf numFmtId="0" fontId="3" fillId="2" borderId="1" xfId="0" applyFont="1" applyFill="1" applyBorder="1" applyAlignment="1">
      <alignment vertical="center" shrinkToFit="1"/>
    </xf>
    <xf numFmtId="0" fontId="3" fillId="2" borderId="0" xfId="0" applyFont="1" applyFill="1" applyAlignment="1"/>
    <xf numFmtId="0" fontId="8" fillId="2" borderId="0" xfId="0" applyFont="1" applyFill="1">
      <alignment vertical="center"/>
    </xf>
    <xf numFmtId="0" fontId="3" fillId="2" borderId="2" xfId="0" applyFont="1" applyFill="1" applyBorder="1" applyAlignment="1">
      <alignment vertical="top"/>
    </xf>
    <xf numFmtId="0" fontId="3" fillId="2" borderId="2" xfId="0" applyFont="1" applyFill="1" applyBorder="1" applyAlignment="1"/>
    <xf numFmtId="0" fontId="9" fillId="2" borderId="0" xfId="0" applyFont="1" applyFill="1" applyAlignment="1">
      <alignment horizontal="center" vertical="center"/>
    </xf>
    <xf numFmtId="0" fontId="12" fillId="2" borderId="3" xfId="0" applyFont="1" applyFill="1" applyBorder="1" applyAlignment="1">
      <alignment horizontal="right"/>
    </xf>
    <xf numFmtId="0" fontId="12" fillId="2" borderId="0" xfId="0" applyFont="1" applyFill="1" applyAlignment="1">
      <alignment horizontal="right"/>
    </xf>
    <xf numFmtId="0" fontId="12" fillId="2" borderId="0" xfId="0" applyFont="1" applyFill="1" applyAlignment="1">
      <alignment horizontal="right" vertical="center"/>
    </xf>
    <xf numFmtId="0" fontId="9" fillId="2" borderId="0" xfId="0" applyFont="1" applyFill="1" applyAlignment="1">
      <alignment horizontal="left"/>
    </xf>
    <xf numFmtId="0" fontId="12" fillId="2" borderId="0" xfId="0" applyFont="1" applyFill="1">
      <alignment vertical="center"/>
    </xf>
    <xf numFmtId="0" fontId="12" fillId="2" borderId="0" xfId="0" applyFont="1" applyFill="1" applyAlignment="1">
      <alignment horizontal="center" vertical="center"/>
    </xf>
    <xf numFmtId="0" fontId="9" fillId="2" borderId="0" xfId="0" applyFont="1" applyFill="1">
      <alignment vertical="center"/>
    </xf>
    <xf numFmtId="0" fontId="3" fillId="2" borderId="1" xfId="0" applyFont="1" applyFill="1" applyBorder="1" applyAlignment="1">
      <alignment horizontal="right"/>
    </xf>
    <xf numFmtId="0" fontId="7" fillId="2" borderId="0" xfId="0" applyFont="1" applyFill="1" applyAlignment="1">
      <alignment horizontal="left" vertical="center"/>
    </xf>
    <xf numFmtId="0" fontId="3" fillId="2" borderId="4" xfId="0" applyFont="1" applyFill="1" applyBorder="1">
      <alignment vertical="center"/>
    </xf>
    <xf numFmtId="0" fontId="3" fillId="2" borderId="5" xfId="0" applyFont="1" applyFill="1" applyBorder="1">
      <alignment vertical="center"/>
    </xf>
    <xf numFmtId="0" fontId="9" fillId="2" borderId="6" xfId="0" applyFont="1" applyFill="1" applyBorder="1" applyAlignment="1">
      <alignment horizontal="center"/>
    </xf>
    <xf numFmtId="0" fontId="9" fillId="2" borderId="6" xfId="0" applyFont="1" applyFill="1" applyBorder="1" applyAlignment="1">
      <alignment vertical="center" justifyLastLine="1"/>
    </xf>
    <xf numFmtId="0" fontId="7" fillId="2" borderId="7" xfId="0" applyFont="1" applyFill="1" applyBorder="1" applyAlignment="1">
      <alignment horizontal="left"/>
    </xf>
    <xf numFmtId="0" fontId="9" fillId="2" borderId="8" xfId="0" applyFont="1" applyFill="1" applyBorder="1" applyAlignment="1">
      <alignment horizontal="left" vertical="center"/>
    </xf>
    <xf numFmtId="0" fontId="9" fillId="2" borderId="4" xfId="0" applyFont="1" applyFill="1" applyBorder="1" applyAlignment="1">
      <alignment horizontal="right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left"/>
    </xf>
    <xf numFmtId="0" fontId="9" fillId="2" borderId="4" xfId="0" applyFont="1" applyFill="1" applyBorder="1">
      <alignment vertical="center"/>
    </xf>
    <xf numFmtId="0" fontId="12" fillId="2" borderId="5" xfId="0" applyFont="1" applyFill="1" applyBorder="1" applyAlignment="1">
      <alignment horizontal="right" vertical="top"/>
    </xf>
    <xf numFmtId="0" fontId="14" fillId="2" borderId="9" xfId="0" applyFont="1" applyFill="1" applyBorder="1">
      <alignment vertical="center"/>
    </xf>
    <xf numFmtId="0" fontId="9" fillId="2" borderId="9" xfId="0" applyFont="1" applyFill="1" applyBorder="1" applyAlignment="1">
      <alignment horizontal="center" vertical="top"/>
    </xf>
    <xf numFmtId="0" fontId="7" fillId="2" borderId="9" xfId="0" applyFont="1" applyFill="1" applyBorder="1" applyAlignment="1">
      <alignment horizontal="right" vertical="top"/>
    </xf>
    <xf numFmtId="0" fontId="12" fillId="2" borderId="1" xfId="0" applyFont="1" applyFill="1" applyBorder="1" applyAlignment="1">
      <alignment horizontal="center" vertical="center"/>
    </xf>
    <xf numFmtId="0" fontId="3" fillId="2" borderId="11" xfId="0" applyFont="1" applyFill="1" applyBorder="1">
      <alignment vertical="center"/>
    </xf>
    <xf numFmtId="0" fontId="3" fillId="2" borderId="12" xfId="0" applyFont="1" applyFill="1" applyBorder="1">
      <alignment vertical="center"/>
    </xf>
    <xf numFmtId="0" fontId="3" fillId="2" borderId="13" xfId="0" applyFont="1" applyFill="1" applyBorder="1">
      <alignment vertical="center"/>
    </xf>
    <xf numFmtId="0" fontId="3" fillId="2" borderId="6" xfId="0" applyFont="1" applyFill="1" applyBorder="1">
      <alignment vertical="center"/>
    </xf>
    <xf numFmtId="0" fontId="3" fillId="2" borderId="7" xfId="0" applyFont="1" applyFill="1" applyBorder="1">
      <alignment vertical="center"/>
    </xf>
    <xf numFmtId="0" fontId="3" fillId="2" borderId="9" xfId="0" applyFont="1" applyFill="1" applyBorder="1">
      <alignment vertical="center"/>
    </xf>
    <xf numFmtId="0" fontId="3" fillId="2" borderId="10" xfId="0" applyFont="1" applyFill="1" applyBorder="1">
      <alignment vertical="center"/>
    </xf>
    <xf numFmtId="0" fontId="9" fillId="2" borderId="0" xfId="0" applyFont="1" applyFill="1" applyAlignment="1">
      <alignment vertical="top"/>
    </xf>
    <xf numFmtId="0" fontId="3" fillId="2" borderId="12" xfId="0" applyFont="1" applyFill="1" applyBorder="1" applyAlignment="1">
      <alignment horizontal="distributed" vertical="center" justifyLastLine="1"/>
    </xf>
    <xf numFmtId="0" fontId="3" fillId="2" borderId="13" xfId="0" applyFont="1" applyFill="1" applyBorder="1" applyAlignment="1">
      <alignment horizontal="distributed" vertical="center" justifyLastLine="1"/>
    </xf>
    <xf numFmtId="0" fontId="3" fillId="5" borderId="0" xfId="0" applyFont="1" applyFill="1">
      <alignment vertical="center"/>
    </xf>
    <xf numFmtId="0" fontId="8" fillId="5" borderId="0" xfId="0" applyFont="1" applyFill="1">
      <alignment vertical="center"/>
    </xf>
    <xf numFmtId="0" fontId="3" fillId="5" borderId="0" xfId="0" applyFont="1" applyFill="1" applyProtection="1">
      <alignment vertical="center"/>
      <protection locked="0"/>
    </xf>
    <xf numFmtId="181" fontId="3" fillId="5" borderId="0" xfId="0" applyNumberFormat="1" applyFont="1" applyFill="1">
      <alignment vertical="center"/>
    </xf>
    <xf numFmtId="0" fontId="3" fillId="5" borderId="14" xfId="0" applyFont="1" applyFill="1" applyBorder="1" applyAlignment="1">
      <alignment horizontal="center" vertical="center"/>
    </xf>
    <xf numFmtId="0" fontId="3" fillId="5" borderId="15" xfId="0" applyFont="1" applyFill="1" applyBorder="1" applyAlignment="1">
      <alignment horizontal="center" vertical="center"/>
    </xf>
    <xf numFmtId="0" fontId="3" fillId="5" borderId="4" xfId="0" applyFont="1" applyFill="1" applyBorder="1">
      <alignment vertical="center"/>
    </xf>
    <xf numFmtId="0" fontId="21" fillId="5" borderId="0" xfId="0" applyFont="1" applyFill="1" applyAlignment="1">
      <alignment horizontal="center" vertical="center"/>
    </xf>
    <xf numFmtId="9" fontId="21" fillId="5" borderId="0" xfId="0" applyNumberFormat="1" applyFont="1" applyFill="1" applyAlignment="1">
      <alignment horizontal="center" vertical="center"/>
    </xf>
    <xf numFmtId="0" fontId="3" fillId="5" borderId="0" xfId="0" applyFont="1" applyFill="1" applyAlignment="1">
      <alignment horizontal="center" vertical="center"/>
    </xf>
    <xf numFmtId="181" fontId="15" fillId="2" borderId="13" xfId="2" applyNumberFormat="1" applyFont="1" applyFill="1" applyBorder="1" applyAlignment="1">
      <alignment horizontal="right"/>
    </xf>
    <xf numFmtId="181" fontId="15" fillId="2" borderId="8" xfId="2" applyNumberFormat="1" applyFont="1" applyFill="1" applyBorder="1" applyAlignment="1">
      <alignment horizontal="right"/>
    </xf>
    <xf numFmtId="0" fontId="7" fillId="2" borderId="9" xfId="0" applyFont="1" applyFill="1" applyBorder="1" applyAlignment="1">
      <alignment horizontal="right"/>
    </xf>
    <xf numFmtId="0" fontId="7" fillId="2" borderId="1" xfId="0" applyFont="1" applyFill="1" applyBorder="1" applyAlignment="1">
      <alignment horizontal="right"/>
    </xf>
    <xf numFmtId="0" fontId="7" fillId="2" borderId="10" xfId="0" applyFont="1" applyFill="1" applyBorder="1" applyAlignment="1">
      <alignment horizontal="right"/>
    </xf>
    <xf numFmtId="0" fontId="9" fillId="2" borderId="1" xfId="0" applyFont="1" applyFill="1" applyBorder="1" applyAlignment="1">
      <alignment horizontal="right" vertical="center"/>
    </xf>
    <xf numFmtId="0" fontId="3" fillId="2" borderId="8" xfId="0" applyFont="1" applyFill="1" applyBorder="1">
      <alignment vertical="center"/>
    </xf>
    <xf numFmtId="185" fontId="7" fillId="0" borderId="12" xfId="2" applyNumberFormat="1" applyFont="1" applyFill="1" applyBorder="1" applyAlignment="1"/>
    <xf numFmtId="185" fontId="7" fillId="0" borderId="13" xfId="2" applyNumberFormat="1" applyFont="1" applyFill="1" applyBorder="1" applyAlignment="1"/>
    <xf numFmtId="185" fontId="7" fillId="0" borderId="13" xfId="2" applyNumberFormat="1" applyFont="1" applyFill="1" applyBorder="1" applyAlignment="1">
      <alignment horizontal="right"/>
    </xf>
    <xf numFmtId="0" fontId="9" fillId="2" borderId="10" xfId="0" applyFont="1" applyFill="1" applyBorder="1" applyAlignment="1">
      <alignment horizontal="left" vertical="center"/>
    </xf>
    <xf numFmtId="185" fontId="9" fillId="0" borderId="12" xfId="2" applyNumberFormat="1" applyFont="1" applyFill="1" applyBorder="1" applyAlignment="1">
      <alignment horizontal="right" vertical="center" indent="1"/>
    </xf>
    <xf numFmtId="0" fontId="9" fillId="2" borderId="7" xfId="0" applyFont="1" applyFill="1" applyBorder="1" applyAlignment="1">
      <alignment vertical="center" justifyLastLine="1"/>
    </xf>
    <xf numFmtId="0" fontId="7" fillId="2" borderId="1" xfId="0" applyFont="1" applyFill="1" applyBorder="1" applyAlignment="1">
      <alignment vertical="top"/>
    </xf>
    <xf numFmtId="186" fontId="7" fillId="0" borderId="0" xfId="2" applyNumberFormat="1" applyFont="1" applyFill="1" applyBorder="1" applyAlignment="1" applyProtection="1"/>
    <xf numFmtId="0" fontId="22" fillId="5" borderId="0" xfId="0" applyFont="1" applyFill="1" applyAlignment="1">
      <alignment horizontal="center" vertical="center"/>
    </xf>
    <xf numFmtId="184" fontId="7" fillId="0" borderId="0" xfId="2" applyNumberFormat="1" applyFont="1" applyFill="1" applyBorder="1" applyAlignment="1"/>
    <xf numFmtId="180" fontId="15" fillId="0" borderId="0" xfId="2" applyNumberFormat="1" applyFont="1" applyFill="1" applyBorder="1" applyAlignment="1"/>
    <xf numFmtId="0" fontId="19" fillId="2" borderId="0" xfId="0" applyFont="1" applyFill="1" applyAlignment="1">
      <alignment vertical="center" wrapText="1" shrinkToFit="1"/>
    </xf>
    <xf numFmtId="49" fontId="7" fillId="2" borderId="0" xfId="0" applyNumberFormat="1" applyFont="1" applyFill="1" applyAlignment="1">
      <alignment horizontal="right" vertical="center"/>
    </xf>
    <xf numFmtId="0" fontId="3" fillId="2" borderId="17" xfId="0" applyFont="1" applyFill="1" applyBorder="1">
      <alignment vertical="center"/>
    </xf>
    <xf numFmtId="49" fontId="12" fillId="2" borderId="18" xfId="0" applyNumberFormat="1" applyFont="1" applyFill="1" applyBorder="1" applyAlignment="1">
      <alignment horizontal="right"/>
    </xf>
    <xf numFmtId="49" fontId="12" fillId="2" borderId="19" xfId="0" applyNumberFormat="1" applyFont="1" applyFill="1" applyBorder="1" applyAlignment="1">
      <alignment horizontal="right"/>
    </xf>
    <xf numFmtId="0" fontId="3" fillId="0" borderId="20" xfId="0" applyFont="1" applyBorder="1">
      <alignment vertical="center"/>
    </xf>
    <xf numFmtId="0" fontId="7" fillId="0" borderId="0" xfId="0" applyFont="1" applyAlignment="1"/>
    <xf numFmtId="0" fontId="20" fillId="2" borderId="1" xfId="0" applyFont="1" applyFill="1" applyBorder="1">
      <alignment vertical="center"/>
    </xf>
    <xf numFmtId="0" fontId="9" fillId="2" borderId="0" xfId="0" applyFont="1" applyFill="1" applyAlignment="1">
      <alignment vertical="center" justifyLastLine="1"/>
    </xf>
    <xf numFmtId="0" fontId="23" fillId="5" borderId="0" xfId="0" applyFont="1" applyFill="1">
      <alignment vertical="center"/>
    </xf>
    <xf numFmtId="0" fontId="3" fillId="0" borderId="0" xfId="0" applyFont="1" applyAlignment="1">
      <alignment horizontal="right" vertical="center"/>
    </xf>
    <xf numFmtId="0" fontId="9" fillId="2" borderId="13" xfId="0" applyFont="1" applyFill="1" applyBorder="1" applyAlignment="1">
      <alignment horizontal="center" vertical="center" justifyLastLine="1"/>
    </xf>
    <xf numFmtId="0" fontId="3" fillId="2" borderId="8" xfId="0" applyFont="1" applyFill="1" applyBorder="1" applyAlignment="1">
      <alignment horizontal="center" vertical="center" justifyLastLine="1"/>
    </xf>
    <xf numFmtId="0" fontId="3" fillId="2" borderId="10" xfId="0" applyFont="1" applyFill="1" applyBorder="1" applyAlignment="1">
      <alignment horizontal="center" vertical="center" justifyLastLine="1"/>
    </xf>
    <xf numFmtId="0" fontId="24" fillId="2" borderId="0" xfId="0" applyFont="1" applyFill="1">
      <alignment vertical="center"/>
    </xf>
    <xf numFmtId="0" fontId="0" fillId="0" borderId="43" xfId="0" applyBorder="1" applyAlignment="1">
      <alignment horizontal="left" vertical="center" indent="1"/>
    </xf>
    <xf numFmtId="0" fontId="3" fillId="2" borderId="0" xfId="0" applyFont="1" applyFill="1" applyAlignment="1">
      <alignment horizontal="left" vertical="center" indent="1"/>
    </xf>
    <xf numFmtId="0" fontId="7" fillId="2" borderId="0" xfId="0" applyFont="1" applyFill="1" applyAlignment="1">
      <alignment horizontal="left" vertical="center" indent="1"/>
    </xf>
    <xf numFmtId="0" fontId="3" fillId="0" borderId="0" xfId="0" applyFont="1">
      <alignment vertical="center"/>
    </xf>
    <xf numFmtId="0" fontId="9" fillId="2" borderId="1" xfId="0" applyFont="1" applyFill="1" applyBorder="1" applyAlignment="1">
      <alignment horizontal="left" vertical="center"/>
    </xf>
    <xf numFmtId="181" fontId="15" fillId="2" borderId="7" xfId="2" applyNumberFormat="1" applyFont="1" applyFill="1" applyBorder="1" applyAlignment="1">
      <alignment horizontal="right"/>
    </xf>
    <xf numFmtId="185" fontId="7" fillId="0" borderId="12" xfId="2" applyNumberFormat="1" applyFont="1" applyFill="1" applyBorder="1" applyAlignment="1">
      <alignment horizontal="right"/>
    </xf>
    <xf numFmtId="181" fontId="15" fillId="2" borderId="12" xfId="2" applyNumberFormat="1" applyFont="1" applyFill="1" applyBorder="1" applyAlignment="1">
      <alignment horizontal="right"/>
    </xf>
    <xf numFmtId="187" fontId="0" fillId="0" borderId="32" xfId="0" applyNumberFormat="1" applyBorder="1">
      <alignment vertical="center"/>
    </xf>
    <xf numFmtId="187" fontId="3" fillId="0" borderId="0" xfId="0" applyNumberFormat="1" applyFont="1">
      <alignment vertical="center"/>
    </xf>
    <xf numFmtId="0" fontId="7" fillId="2" borderId="10" xfId="0" applyFont="1" applyFill="1" applyBorder="1" applyAlignment="1">
      <alignment horizontal="center" vertical="top"/>
    </xf>
    <xf numFmtId="185" fontId="12" fillId="0" borderId="0" xfId="2" applyNumberFormat="1" applyFont="1" applyFill="1" applyBorder="1" applyAlignment="1" applyProtection="1">
      <alignment horizontal="right"/>
    </xf>
    <xf numFmtId="180" fontId="15" fillId="0" borderId="7" xfId="2" applyNumberFormat="1" applyFont="1" applyFill="1" applyBorder="1" applyAlignment="1"/>
    <xf numFmtId="0" fontId="7" fillId="0" borderId="0" xfId="0" applyFont="1">
      <alignment vertical="center"/>
    </xf>
    <xf numFmtId="180" fontId="15" fillId="0" borderId="7" xfId="2" applyNumberFormat="1" applyFont="1" applyFill="1" applyBorder="1" applyAlignment="1">
      <alignment vertical="center"/>
    </xf>
    <xf numFmtId="185" fontId="12" fillId="0" borderId="0" xfId="2" applyNumberFormat="1" applyFont="1" applyFill="1" applyBorder="1" applyAlignment="1" applyProtection="1">
      <alignment horizontal="right" vertical="center"/>
    </xf>
    <xf numFmtId="180" fontId="15" fillId="0" borderId="0" xfId="2" applyNumberFormat="1" applyFont="1" applyFill="1" applyBorder="1" applyAlignment="1">
      <alignment vertical="center"/>
    </xf>
    <xf numFmtId="0" fontId="3" fillId="2" borderId="0" xfId="0" applyFont="1" applyFill="1" applyAlignment="1">
      <alignment horizontal="left" vertical="center" indent="2"/>
    </xf>
    <xf numFmtId="0" fontId="25" fillId="2" borderId="3" xfId="0" applyFont="1" applyFill="1" applyBorder="1" applyAlignment="1">
      <alignment horizontal="left"/>
    </xf>
    <xf numFmtId="187" fontId="3" fillId="7" borderId="32" xfId="0" applyNumberFormat="1" applyFont="1" applyFill="1" applyBorder="1" applyAlignment="1" applyProtection="1">
      <alignment horizontal="center" vertical="center"/>
      <protection locked="0"/>
    </xf>
    <xf numFmtId="187" fontId="0" fillId="7" borderId="32" xfId="0" applyNumberFormat="1" applyFill="1" applyBorder="1" applyAlignment="1" applyProtection="1">
      <alignment horizontal="center" vertical="center"/>
      <protection locked="0"/>
    </xf>
    <xf numFmtId="0" fontId="3" fillId="0" borderId="0" xfId="0" applyFont="1" applyAlignment="1"/>
    <xf numFmtId="0" fontId="24" fillId="0" borderId="0" xfId="0" applyFont="1">
      <alignment vertical="center"/>
    </xf>
    <xf numFmtId="0" fontId="8" fillId="0" borderId="0" xfId="0" applyFont="1">
      <alignment vertical="center"/>
    </xf>
    <xf numFmtId="9" fontId="21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top"/>
    </xf>
    <xf numFmtId="0" fontId="9" fillId="0" borderId="0" xfId="0" applyFont="1" applyAlignment="1">
      <alignment vertical="center" justifyLastLine="1"/>
    </xf>
    <xf numFmtId="0" fontId="21" fillId="0" borderId="0" xfId="0" applyFont="1" applyAlignment="1">
      <alignment horizontal="center" vertical="center"/>
    </xf>
    <xf numFmtId="0" fontId="25" fillId="0" borderId="0" xfId="0" applyFont="1" applyAlignment="1">
      <alignment horizontal="left"/>
    </xf>
    <xf numFmtId="0" fontId="12" fillId="0" borderId="0" xfId="0" applyFont="1" applyAlignment="1">
      <alignment horizontal="right"/>
    </xf>
    <xf numFmtId="0" fontId="9" fillId="0" borderId="0" xfId="0" applyFont="1" applyAlignment="1">
      <alignment horizontal="center" vertical="center"/>
    </xf>
    <xf numFmtId="0" fontId="12" fillId="0" borderId="0" xfId="0" applyFont="1" applyAlignment="1">
      <alignment horizontal="right" vertical="center"/>
    </xf>
    <xf numFmtId="0" fontId="9" fillId="0" borderId="0" xfId="0" applyFont="1" applyAlignment="1">
      <alignment horizontal="left"/>
    </xf>
    <xf numFmtId="0" fontId="12" fillId="0" borderId="0" xfId="0" applyFont="1">
      <alignment vertical="center"/>
    </xf>
    <xf numFmtId="0" fontId="23" fillId="0" borderId="0" xfId="0" applyFont="1">
      <alignment vertical="center"/>
    </xf>
    <xf numFmtId="187" fontId="3" fillId="8" borderId="32" xfId="0" applyNumberFormat="1" applyFont="1" applyFill="1" applyBorder="1">
      <alignment vertical="center"/>
    </xf>
    <xf numFmtId="49" fontId="3" fillId="7" borderId="32" xfId="0" applyNumberFormat="1" applyFont="1" applyFill="1" applyBorder="1" applyAlignment="1" applyProtection="1">
      <alignment horizontal="center" vertical="center"/>
      <protection locked="0"/>
    </xf>
    <xf numFmtId="0" fontId="10" fillId="5" borderId="14" xfId="0" applyFont="1" applyFill="1" applyBorder="1" applyAlignment="1">
      <alignment horizontal="center" vertical="center"/>
    </xf>
    <xf numFmtId="0" fontId="10" fillId="5" borderId="15" xfId="0" applyFont="1" applyFill="1" applyBorder="1" applyAlignment="1">
      <alignment horizontal="center" vertical="center"/>
    </xf>
    <xf numFmtId="0" fontId="27" fillId="8" borderId="14" xfId="0" applyFont="1" applyFill="1" applyBorder="1" applyAlignment="1">
      <alignment horizontal="center" vertical="center"/>
    </xf>
    <xf numFmtId="0" fontId="27" fillId="8" borderId="15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top"/>
    </xf>
    <xf numFmtId="0" fontId="7" fillId="2" borderId="7" xfId="0" applyFont="1" applyFill="1" applyBorder="1" applyAlignment="1">
      <alignment horizontal="center"/>
    </xf>
    <xf numFmtId="0" fontId="7" fillId="2" borderId="0" xfId="0" applyFont="1" applyFill="1" applyAlignment="1"/>
    <xf numFmtId="0" fontId="3" fillId="9" borderId="0" xfId="0" applyFont="1" applyFill="1">
      <alignment vertical="center"/>
    </xf>
    <xf numFmtId="0" fontId="3" fillId="9" borderId="7" xfId="0" applyFont="1" applyFill="1" applyBorder="1">
      <alignment vertical="center"/>
    </xf>
    <xf numFmtId="0" fontId="3" fillId="4" borderId="14" xfId="0" applyFont="1" applyFill="1" applyBorder="1" applyAlignment="1" applyProtection="1">
      <alignment horizontal="center"/>
      <protection locked="0"/>
    </xf>
    <xf numFmtId="0" fontId="3" fillId="4" borderId="15" xfId="0" applyFont="1" applyFill="1" applyBorder="1" applyAlignment="1" applyProtection="1">
      <alignment horizontal="center"/>
      <protection locked="0"/>
    </xf>
    <xf numFmtId="183" fontId="3" fillId="2" borderId="1" xfId="0" applyNumberFormat="1" applyFont="1" applyFill="1" applyBorder="1" applyAlignment="1">
      <alignment horizontal="distributed" vertical="center" justifyLastLine="1"/>
    </xf>
    <xf numFmtId="0" fontId="3" fillId="2" borderId="0" xfId="0" applyFont="1" applyFill="1" applyAlignment="1">
      <alignment horizontal="left" vertical="center" indent="1"/>
    </xf>
    <xf numFmtId="0" fontId="3" fillId="2" borderId="14" xfId="0" applyFont="1" applyFill="1" applyBorder="1" applyAlignment="1">
      <alignment horizontal="center" shrinkToFit="1"/>
    </xf>
    <xf numFmtId="0" fontId="3" fillId="2" borderId="15" xfId="0" applyFont="1" applyFill="1" applyBorder="1" applyAlignment="1">
      <alignment horizontal="center" shrinkToFit="1"/>
    </xf>
    <xf numFmtId="0" fontId="3" fillId="2" borderId="0" xfId="0" applyFont="1" applyFill="1" applyAlignment="1">
      <alignment horizontal="center"/>
    </xf>
    <xf numFmtId="0" fontId="3" fillId="2" borderId="11" xfId="0" applyFont="1" applyFill="1" applyBorder="1">
      <alignment vertical="center"/>
    </xf>
    <xf numFmtId="0" fontId="3" fillId="0" borderId="12" xfId="0" applyFont="1" applyBorder="1">
      <alignment vertical="center"/>
    </xf>
    <xf numFmtId="0" fontId="3" fillId="0" borderId="13" xfId="0" applyFont="1" applyBorder="1">
      <alignment vertical="center"/>
    </xf>
    <xf numFmtId="181" fontId="3" fillId="2" borderId="6" xfId="0" applyNumberFormat="1" applyFont="1" applyFill="1" applyBorder="1" applyAlignment="1">
      <alignment horizontal="left" wrapText="1"/>
    </xf>
    <xf numFmtId="181" fontId="3" fillId="2" borderId="7" xfId="0" applyNumberFormat="1" applyFont="1" applyFill="1" applyBorder="1" applyAlignment="1">
      <alignment horizontal="left" wrapText="1"/>
    </xf>
    <xf numFmtId="181" fontId="3" fillId="2" borderId="8" xfId="0" applyNumberFormat="1" applyFont="1" applyFill="1" applyBorder="1" applyAlignment="1">
      <alignment horizontal="left" wrapText="1"/>
    </xf>
    <xf numFmtId="181" fontId="3" fillId="2" borderId="9" xfId="0" applyNumberFormat="1" applyFont="1" applyFill="1" applyBorder="1" applyAlignment="1">
      <alignment horizontal="left" wrapText="1"/>
    </xf>
    <xf numFmtId="181" fontId="3" fillId="2" borderId="1" xfId="0" applyNumberFormat="1" applyFont="1" applyFill="1" applyBorder="1" applyAlignment="1">
      <alignment horizontal="left" wrapText="1"/>
    </xf>
    <xf numFmtId="181" fontId="3" fillId="2" borderId="10" xfId="0" applyNumberFormat="1" applyFont="1" applyFill="1" applyBorder="1" applyAlignment="1">
      <alignment horizontal="left" wrapText="1"/>
    </xf>
    <xf numFmtId="38" fontId="15" fillId="0" borderId="11" xfId="2" applyFont="1" applyFill="1" applyBorder="1" applyAlignment="1">
      <alignment horizontal="right"/>
    </xf>
    <xf numFmtId="38" fontId="15" fillId="0" borderId="12" xfId="2" applyFont="1" applyFill="1" applyBorder="1" applyAlignment="1">
      <alignment horizontal="right"/>
    </xf>
    <xf numFmtId="38" fontId="15" fillId="0" borderId="12" xfId="0" applyNumberFormat="1" applyFont="1" applyBorder="1" applyAlignment="1">
      <alignment horizontal="right"/>
    </xf>
    <xf numFmtId="38" fontId="15" fillId="0" borderId="6" xfId="2" applyFont="1" applyFill="1" applyBorder="1" applyAlignment="1">
      <alignment horizontal="right"/>
    </xf>
    <xf numFmtId="38" fontId="15" fillId="0" borderId="7" xfId="2" applyFont="1" applyFill="1" applyBorder="1" applyAlignment="1">
      <alignment horizontal="right"/>
    </xf>
    <xf numFmtId="38" fontId="15" fillId="0" borderId="7" xfId="0" applyNumberFormat="1" applyFont="1" applyBorder="1" applyAlignment="1">
      <alignment horizontal="right"/>
    </xf>
    <xf numFmtId="0" fontId="3" fillId="4" borderId="14" xfId="0" applyFont="1" applyFill="1" applyBorder="1" applyAlignment="1" applyProtection="1">
      <alignment horizontal="center" shrinkToFit="1"/>
      <protection locked="0"/>
    </xf>
    <xf numFmtId="0" fontId="3" fillId="4" borderId="15" xfId="0" applyFont="1" applyFill="1" applyBorder="1" applyAlignment="1" applyProtection="1">
      <alignment horizontal="center" shrinkToFit="1"/>
      <protection locked="0"/>
    </xf>
    <xf numFmtId="181" fontId="15" fillId="2" borderId="7" xfId="0" applyNumberFormat="1" applyFont="1" applyFill="1" applyBorder="1" applyAlignment="1">
      <alignment horizontal="center"/>
    </xf>
    <xf numFmtId="181" fontId="15" fillId="2" borderId="8" xfId="0" applyNumberFormat="1" applyFont="1" applyFill="1" applyBorder="1" applyAlignment="1">
      <alignment horizontal="center"/>
    </xf>
    <xf numFmtId="181" fontId="15" fillId="2" borderId="1" xfId="0" applyNumberFormat="1" applyFont="1" applyFill="1" applyBorder="1" applyAlignment="1">
      <alignment horizontal="center"/>
    </xf>
    <xf numFmtId="181" fontId="15" fillId="2" borderId="10" xfId="0" applyNumberFormat="1" applyFont="1" applyFill="1" applyBorder="1" applyAlignment="1">
      <alignment horizontal="center"/>
    </xf>
    <xf numFmtId="0" fontId="3" fillId="4" borderId="21" xfId="0" applyFont="1" applyFill="1" applyBorder="1" applyAlignment="1" applyProtection="1">
      <alignment horizontal="left" vertical="center" shrinkToFit="1"/>
      <protection locked="0"/>
    </xf>
    <xf numFmtId="0" fontId="3" fillId="4" borderId="22" xfId="0" applyFont="1" applyFill="1" applyBorder="1" applyAlignment="1" applyProtection="1">
      <alignment horizontal="left" vertical="center" shrinkToFit="1"/>
      <protection locked="0"/>
    </xf>
    <xf numFmtId="0" fontId="3" fillId="4" borderId="16" xfId="0" applyFont="1" applyFill="1" applyBorder="1" applyAlignment="1" applyProtection="1">
      <alignment horizontal="left" vertical="center" shrinkToFit="1"/>
      <protection locked="0"/>
    </xf>
    <xf numFmtId="185" fontId="12" fillId="0" borderId="21" xfId="2" applyNumberFormat="1" applyFont="1" applyFill="1" applyBorder="1" applyAlignment="1" applyProtection="1">
      <alignment horizontal="right"/>
    </xf>
    <xf numFmtId="185" fontId="12" fillId="0" borderId="22" xfId="2" applyNumberFormat="1" applyFont="1" applyFill="1" applyBorder="1" applyAlignment="1" applyProtection="1">
      <alignment horizontal="right"/>
    </xf>
    <xf numFmtId="185" fontId="9" fillId="0" borderId="11" xfId="2" applyNumberFormat="1" applyFont="1" applyFill="1" applyBorder="1" applyAlignment="1">
      <alignment horizontal="right" vertical="center" indent="1"/>
    </xf>
    <xf numFmtId="185" fontId="9" fillId="0" borderId="12" xfId="2" applyNumberFormat="1" applyFont="1" applyFill="1" applyBorder="1" applyAlignment="1">
      <alignment horizontal="right" vertical="center" indent="1"/>
    </xf>
    <xf numFmtId="0" fontId="3" fillId="0" borderId="11" xfId="0" applyFont="1" applyBorder="1" applyAlignment="1">
      <alignment horizontal="distributed" vertical="center" justifyLastLine="1"/>
    </xf>
    <xf numFmtId="0" fontId="3" fillId="0" borderId="12" xfId="0" applyFont="1" applyBorder="1" applyAlignment="1">
      <alignment horizontal="distributed" vertical="center" justifyLastLine="1"/>
    </xf>
    <xf numFmtId="0" fontId="3" fillId="0" borderId="13" xfId="0" applyFont="1" applyBorder="1" applyAlignment="1">
      <alignment horizontal="distributed" vertical="center" justifyLastLine="1"/>
    </xf>
    <xf numFmtId="0" fontId="3" fillId="4" borderId="6" xfId="0" applyFont="1" applyFill="1" applyBorder="1" applyAlignment="1" applyProtection="1">
      <alignment horizontal="left" vertical="center" shrinkToFit="1"/>
      <protection locked="0"/>
    </xf>
    <xf numFmtId="0" fontId="3" fillId="4" borderId="7" xfId="0" applyFont="1" applyFill="1" applyBorder="1" applyAlignment="1" applyProtection="1">
      <alignment horizontal="left" vertical="center" shrinkToFit="1"/>
      <protection locked="0"/>
    </xf>
    <xf numFmtId="0" fontId="3" fillId="4" borderId="8" xfId="0" applyFont="1" applyFill="1" applyBorder="1" applyAlignment="1" applyProtection="1">
      <alignment horizontal="left" vertical="center" shrinkToFit="1"/>
      <protection locked="0"/>
    </xf>
    <xf numFmtId="181" fontId="15" fillId="3" borderId="7" xfId="0" applyNumberFormat="1" applyFont="1" applyFill="1" applyBorder="1" applyAlignment="1">
      <alignment horizontal="center"/>
    </xf>
    <xf numFmtId="181" fontId="15" fillId="3" borderId="8" xfId="0" applyNumberFormat="1" applyFont="1" applyFill="1" applyBorder="1" applyAlignment="1">
      <alignment horizontal="center"/>
    </xf>
    <xf numFmtId="181" fontId="15" fillId="3" borderId="1" xfId="0" applyNumberFormat="1" applyFont="1" applyFill="1" applyBorder="1" applyAlignment="1">
      <alignment horizontal="center"/>
    </xf>
    <xf numFmtId="181" fontId="15" fillId="3" borderId="10" xfId="0" applyNumberFormat="1" applyFont="1" applyFill="1" applyBorder="1" applyAlignment="1">
      <alignment horizontal="center"/>
    </xf>
    <xf numFmtId="180" fontId="15" fillId="3" borderId="21" xfId="2" applyNumberFormat="1" applyFont="1" applyFill="1" applyBorder="1" applyAlignment="1"/>
    <xf numFmtId="180" fontId="15" fillId="3" borderId="35" xfId="2" applyNumberFormat="1" applyFont="1" applyFill="1" applyBorder="1" applyAlignment="1"/>
    <xf numFmtId="180" fontId="15" fillId="3" borderId="33" xfId="2" applyNumberFormat="1" applyFont="1" applyFill="1" applyBorder="1" applyAlignment="1">
      <alignment horizontal="right"/>
    </xf>
    <xf numFmtId="180" fontId="15" fillId="3" borderId="35" xfId="2" applyNumberFormat="1" applyFont="1" applyFill="1" applyBorder="1" applyAlignment="1">
      <alignment horizontal="right"/>
    </xf>
    <xf numFmtId="180" fontId="15" fillId="3" borderId="22" xfId="2" applyNumberFormat="1" applyFont="1" applyFill="1" applyBorder="1" applyAlignment="1">
      <alignment horizontal="right"/>
    </xf>
    <xf numFmtId="180" fontId="15" fillId="3" borderId="16" xfId="2" applyNumberFormat="1" applyFont="1" applyFill="1" applyBorder="1" applyAlignment="1">
      <alignment horizontal="right"/>
    </xf>
    <xf numFmtId="180" fontId="15" fillId="3" borderId="21" xfId="2" applyNumberFormat="1" applyFont="1" applyFill="1" applyBorder="1" applyAlignment="1">
      <alignment horizontal="right"/>
    </xf>
    <xf numFmtId="185" fontId="7" fillId="3" borderId="12" xfId="2" applyNumberFormat="1" applyFont="1" applyFill="1" applyBorder="1" applyAlignment="1">
      <alignment horizontal="center"/>
    </xf>
    <xf numFmtId="185" fontId="7" fillId="3" borderId="13" xfId="2" applyNumberFormat="1" applyFont="1" applyFill="1" applyBorder="1" applyAlignment="1">
      <alignment horizontal="center"/>
    </xf>
    <xf numFmtId="181" fontId="15" fillId="3" borderId="12" xfId="2" applyNumberFormat="1" applyFont="1" applyFill="1" applyBorder="1" applyAlignment="1">
      <alignment horizontal="center"/>
    </xf>
    <xf numFmtId="181" fontId="15" fillId="3" borderId="13" xfId="2" applyNumberFormat="1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 vertical="center" justifyLastLine="1"/>
    </xf>
    <xf numFmtId="0" fontId="9" fillId="2" borderId="12" xfId="0" applyFont="1" applyFill="1" applyBorder="1" applyAlignment="1">
      <alignment horizontal="center" vertical="center" justifyLastLine="1"/>
    </xf>
    <xf numFmtId="0" fontId="3" fillId="2" borderId="0" xfId="0" applyFont="1" applyFill="1" applyAlignment="1">
      <alignment horizontal="left" vertical="center" indent="1" shrinkToFit="1"/>
    </xf>
    <xf numFmtId="0" fontId="3" fillId="2" borderId="11" xfId="0" applyFont="1" applyFill="1" applyBorder="1" applyAlignment="1">
      <alignment horizontal="distributed" vertical="center" justifyLastLine="1"/>
    </xf>
    <xf numFmtId="0" fontId="3" fillId="2" borderId="12" xfId="0" applyFont="1" applyFill="1" applyBorder="1" applyAlignment="1">
      <alignment horizontal="distributed" vertical="center" justifyLastLine="1"/>
    </xf>
    <xf numFmtId="0" fontId="3" fillId="2" borderId="13" xfId="0" applyFont="1" applyFill="1" applyBorder="1" applyAlignment="1">
      <alignment horizontal="distributed" vertical="center" justifyLastLine="1"/>
    </xf>
    <xf numFmtId="0" fontId="9" fillId="2" borderId="11" xfId="0" applyFont="1" applyFill="1" applyBorder="1" applyAlignment="1">
      <alignment horizontal="distributed" vertical="center" justifyLastLine="1"/>
    </xf>
    <xf numFmtId="0" fontId="9" fillId="2" borderId="12" xfId="0" applyFont="1" applyFill="1" applyBorder="1" applyAlignment="1">
      <alignment horizontal="distributed" vertical="center" justifyLastLine="1"/>
    </xf>
    <xf numFmtId="0" fontId="9" fillId="2" borderId="13" xfId="0" applyFont="1" applyFill="1" applyBorder="1" applyAlignment="1">
      <alignment horizontal="distributed" vertical="center" justifyLastLine="1"/>
    </xf>
    <xf numFmtId="181" fontId="15" fillId="7" borderId="6" xfId="2" applyNumberFormat="1" applyFont="1" applyFill="1" applyBorder="1" applyAlignment="1" applyProtection="1">
      <alignment horizontal="left" wrapText="1"/>
      <protection locked="0"/>
    </xf>
    <xf numFmtId="181" fontId="15" fillId="7" borderId="7" xfId="2" applyNumberFormat="1" applyFont="1" applyFill="1" applyBorder="1" applyAlignment="1" applyProtection="1">
      <alignment horizontal="left" wrapText="1"/>
      <protection locked="0"/>
    </xf>
    <xf numFmtId="181" fontId="15" fillId="7" borderId="8" xfId="2" applyNumberFormat="1" applyFont="1" applyFill="1" applyBorder="1" applyAlignment="1" applyProtection="1">
      <alignment horizontal="left" wrapText="1"/>
      <protection locked="0"/>
    </xf>
    <xf numFmtId="181" fontId="15" fillId="7" borderId="9" xfId="2" applyNumberFormat="1" applyFont="1" applyFill="1" applyBorder="1" applyAlignment="1" applyProtection="1">
      <alignment horizontal="left" wrapText="1"/>
      <protection locked="0"/>
    </xf>
    <xf numFmtId="181" fontId="15" fillId="7" borderId="1" xfId="2" applyNumberFormat="1" applyFont="1" applyFill="1" applyBorder="1" applyAlignment="1" applyProtection="1">
      <alignment horizontal="left" wrapText="1"/>
      <protection locked="0"/>
    </xf>
    <xf numFmtId="181" fontId="15" fillId="7" borderId="10" xfId="2" applyNumberFormat="1" applyFont="1" applyFill="1" applyBorder="1" applyAlignment="1" applyProtection="1">
      <alignment horizontal="left" wrapText="1"/>
      <protection locked="0"/>
    </xf>
    <xf numFmtId="0" fontId="7" fillId="2" borderId="11" xfId="0" applyFont="1" applyFill="1" applyBorder="1" applyAlignment="1">
      <alignment horizontal="right" vertical="center"/>
    </xf>
    <xf numFmtId="0" fontId="7" fillId="2" borderId="12" xfId="0" applyFont="1" applyFill="1" applyBorder="1" applyAlignment="1">
      <alignment horizontal="right" vertical="center"/>
    </xf>
    <xf numFmtId="0" fontId="7" fillId="2" borderId="13" xfId="0" applyFont="1" applyFill="1" applyBorder="1" applyAlignment="1">
      <alignment horizontal="right" vertical="center"/>
    </xf>
    <xf numFmtId="0" fontId="3" fillId="2" borderId="11" xfId="0" applyFont="1" applyFill="1" applyBorder="1" applyAlignment="1">
      <alignment horizontal="right" vertical="center"/>
    </xf>
    <xf numFmtId="0" fontId="3" fillId="2" borderId="12" xfId="0" applyFont="1" applyFill="1" applyBorder="1" applyAlignment="1">
      <alignment horizontal="right" vertical="center"/>
    </xf>
    <xf numFmtId="0" fontId="3" fillId="2" borderId="13" xfId="0" applyFont="1" applyFill="1" applyBorder="1" applyAlignment="1">
      <alignment horizontal="right" vertical="center"/>
    </xf>
    <xf numFmtId="0" fontId="4" fillId="2" borderId="0" xfId="0" applyFont="1" applyFill="1" applyAlignment="1">
      <alignment horizontal="center"/>
    </xf>
    <xf numFmtId="0" fontId="3" fillId="2" borderId="1" xfId="0" applyFont="1" applyFill="1" applyBorder="1" applyAlignment="1">
      <alignment horizontal="left" vertical="center" indent="1" shrinkToFit="1"/>
    </xf>
    <xf numFmtId="0" fontId="13" fillId="2" borderId="3" xfId="0" applyFont="1" applyFill="1" applyBorder="1" applyAlignment="1">
      <alignment horizontal="left" vertical="center" indent="1"/>
    </xf>
    <xf numFmtId="0" fontId="13" fillId="2" borderId="0" xfId="0" applyFont="1" applyFill="1" applyAlignment="1">
      <alignment horizontal="left" vertical="center" indent="1"/>
    </xf>
    <xf numFmtId="0" fontId="13" fillId="2" borderId="5" xfId="0" applyFont="1" applyFill="1" applyBorder="1" applyAlignment="1">
      <alignment horizontal="left" vertical="center" indent="1"/>
    </xf>
    <xf numFmtId="178" fontId="3" fillId="2" borderId="0" xfId="0" applyNumberFormat="1" applyFont="1" applyFill="1" applyAlignment="1">
      <alignment horizontal="right" vertical="center"/>
    </xf>
    <xf numFmtId="178" fontId="3" fillId="2" borderId="1" xfId="0" applyNumberFormat="1" applyFont="1" applyFill="1" applyBorder="1" applyAlignment="1">
      <alignment horizontal="right" vertical="center"/>
    </xf>
    <xf numFmtId="183" fontId="3" fillId="2" borderId="0" xfId="0" applyNumberFormat="1" applyFont="1" applyFill="1" applyAlignment="1">
      <alignment horizontal="distributed" vertical="center" justifyLastLine="1"/>
    </xf>
    <xf numFmtId="179" fontId="3" fillId="2" borderId="14" xfId="2" applyNumberFormat="1" applyFont="1" applyFill="1" applyBorder="1" applyAlignment="1">
      <alignment horizontal="right" shrinkToFit="1"/>
    </xf>
    <xf numFmtId="179" fontId="3" fillId="2" borderId="15" xfId="2" applyNumberFormat="1" applyFont="1" applyFill="1" applyBorder="1" applyAlignment="1">
      <alignment horizontal="right" shrinkToFit="1"/>
    </xf>
    <xf numFmtId="38" fontId="15" fillId="0" borderId="9" xfId="0" applyNumberFormat="1" applyFont="1" applyBorder="1" applyAlignment="1">
      <alignment horizontal="right"/>
    </xf>
    <xf numFmtId="38" fontId="15" fillId="0" borderId="1" xfId="0" applyNumberFormat="1" applyFont="1" applyBorder="1" applyAlignment="1">
      <alignment horizontal="right"/>
    </xf>
    <xf numFmtId="0" fontId="3" fillId="2" borderId="6" xfId="0" applyFont="1" applyFill="1" applyBorder="1" applyAlignment="1">
      <alignment horizontal="left" vertical="center" shrinkToFit="1"/>
    </xf>
    <xf numFmtId="0" fontId="3" fillId="2" borderId="7" xfId="0" applyFont="1" applyFill="1" applyBorder="1" applyAlignment="1">
      <alignment horizontal="left" vertical="center" shrinkToFit="1"/>
    </xf>
    <xf numFmtId="0" fontId="3" fillId="2" borderId="8" xfId="0" applyFont="1" applyFill="1" applyBorder="1" applyAlignment="1">
      <alignment horizontal="left" vertical="center" shrinkToFit="1"/>
    </xf>
    <xf numFmtId="0" fontId="3" fillId="2" borderId="21" xfId="0" applyFont="1" applyFill="1" applyBorder="1" applyAlignment="1">
      <alignment horizontal="left" vertical="center" shrinkToFit="1"/>
    </xf>
    <xf numFmtId="0" fontId="3" fillId="2" borderId="22" xfId="0" applyFont="1" applyFill="1" applyBorder="1" applyAlignment="1">
      <alignment horizontal="left" vertical="center" shrinkToFit="1"/>
    </xf>
    <xf numFmtId="0" fontId="3" fillId="2" borderId="16" xfId="0" applyFont="1" applyFill="1" applyBorder="1" applyAlignment="1">
      <alignment horizontal="left" vertical="center" shrinkToFit="1"/>
    </xf>
    <xf numFmtId="40" fontId="3" fillId="2" borderId="14" xfId="2" applyNumberFormat="1" applyFont="1" applyFill="1" applyBorder="1" applyAlignment="1">
      <alignment horizontal="right" shrinkToFit="1"/>
    </xf>
    <xf numFmtId="40" fontId="3" fillId="2" borderId="15" xfId="2" applyNumberFormat="1" applyFont="1" applyFill="1" applyBorder="1" applyAlignment="1">
      <alignment horizontal="right" shrinkToFit="1"/>
    </xf>
    <xf numFmtId="0" fontId="3" fillId="0" borderId="37" xfId="0" applyFont="1" applyBorder="1" applyAlignment="1">
      <alignment horizontal="distributed" vertical="center" justifyLastLine="1"/>
    </xf>
    <xf numFmtId="0" fontId="3" fillId="0" borderId="38" xfId="0" applyFont="1" applyBorder="1" applyAlignment="1">
      <alignment horizontal="distributed" vertical="center" justifyLastLine="1"/>
    </xf>
    <xf numFmtId="0" fontId="3" fillId="0" borderId="40" xfId="0" applyFont="1" applyBorder="1" applyAlignment="1">
      <alignment horizontal="distributed" vertical="center" justifyLastLine="1"/>
    </xf>
    <xf numFmtId="0" fontId="3" fillId="0" borderId="20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180" fontId="15" fillId="0" borderId="23" xfId="2" applyNumberFormat="1" applyFont="1" applyFill="1" applyBorder="1" applyAlignment="1"/>
    <xf numFmtId="180" fontId="15" fillId="0" borderId="39" xfId="2" applyNumberFormat="1" applyFont="1" applyFill="1" applyBorder="1" applyAlignment="1"/>
    <xf numFmtId="180" fontId="15" fillId="0" borderId="36" xfId="2" applyNumberFormat="1" applyFont="1" applyFill="1" applyBorder="1" applyAlignment="1"/>
    <xf numFmtId="180" fontId="15" fillId="0" borderId="24" xfId="2" applyNumberFormat="1" applyFont="1" applyFill="1" applyBorder="1" applyAlignment="1"/>
    <xf numFmtId="180" fontId="15" fillId="0" borderId="25" xfId="2" applyNumberFormat="1" applyFont="1" applyFill="1" applyBorder="1" applyAlignment="1"/>
    <xf numFmtId="185" fontId="12" fillId="0" borderId="23" xfId="2" applyNumberFormat="1" applyFont="1" applyFill="1" applyBorder="1" applyAlignment="1" applyProtection="1">
      <alignment horizontal="right"/>
    </xf>
    <xf numFmtId="185" fontId="12" fillId="0" borderId="24" xfId="2" applyNumberFormat="1" applyFont="1" applyFill="1" applyBorder="1" applyAlignment="1" applyProtection="1">
      <alignment horizontal="right"/>
    </xf>
    <xf numFmtId="0" fontId="19" fillId="2" borderId="0" xfId="0" applyFont="1" applyFill="1" applyAlignment="1">
      <alignment vertical="center" wrapText="1" shrinkToFit="1"/>
    </xf>
    <xf numFmtId="181" fontId="3" fillId="5" borderId="0" xfId="0" applyNumberFormat="1" applyFont="1" applyFill="1">
      <alignment vertical="center"/>
    </xf>
    <xf numFmtId="0" fontId="0" fillId="5" borderId="0" xfId="0" applyFill="1">
      <alignment vertical="center"/>
    </xf>
    <xf numFmtId="176" fontId="16" fillId="2" borderId="12" xfId="0" applyNumberFormat="1" applyFont="1" applyFill="1" applyBorder="1" applyAlignment="1">
      <alignment horizontal="right" vertical="center"/>
    </xf>
    <xf numFmtId="0" fontId="16" fillId="2" borderId="12" xfId="0" applyFont="1" applyFill="1" applyBorder="1" applyAlignment="1">
      <alignment horizontal="right" vertical="center"/>
    </xf>
    <xf numFmtId="0" fontId="16" fillId="2" borderId="13" xfId="0" applyFont="1" applyFill="1" applyBorder="1" applyAlignment="1">
      <alignment horizontal="right" vertical="center"/>
    </xf>
    <xf numFmtId="0" fontId="3" fillId="2" borderId="6" xfId="0" applyFont="1" applyFill="1" applyBorder="1" applyAlignment="1">
      <alignment horizontal="center" vertical="center" justifyLastLine="1"/>
    </xf>
    <xf numFmtId="0" fontId="3" fillId="2" borderId="7" xfId="0" applyFont="1" applyFill="1" applyBorder="1" applyAlignment="1">
      <alignment horizontal="center" vertical="center" justifyLastLine="1"/>
    </xf>
    <xf numFmtId="0" fontId="3" fillId="2" borderId="8" xfId="0" applyFont="1" applyFill="1" applyBorder="1" applyAlignment="1">
      <alignment horizontal="center" vertical="center" justifyLastLine="1"/>
    </xf>
    <xf numFmtId="0" fontId="3" fillId="2" borderId="9" xfId="0" applyFont="1" applyFill="1" applyBorder="1" applyAlignment="1">
      <alignment horizontal="center" vertical="center" justifyLastLine="1"/>
    </xf>
    <xf numFmtId="0" fontId="3" fillId="2" borderId="1" xfId="0" applyFont="1" applyFill="1" applyBorder="1" applyAlignment="1">
      <alignment horizontal="center" vertical="center" justifyLastLine="1"/>
    </xf>
    <xf numFmtId="0" fontId="3" fillId="2" borderId="10" xfId="0" applyFont="1" applyFill="1" applyBorder="1" applyAlignment="1">
      <alignment horizontal="center" vertical="center" justifyLastLine="1"/>
    </xf>
    <xf numFmtId="9" fontId="3" fillId="5" borderId="4" xfId="1" applyFont="1" applyFill="1" applyBorder="1" applyAlignment="1" applyProtection="1">
      <alignment vertical="center"/>
    </xf>
    <xf numFmtId="9" fontId="7" fillId="6" borderId="14" xfId="0" applyNumberFormat="1" applyFont="1" applyFill="1" applyBorder="1" applyAlignment="1" applyProtection="1">
      <alignment horizontal="center" vertical="center"/>
      <protection locked="0"/>
    </xf>
    <xf numFmtId="9" fontId="7" fillId="6" borderId="15" xfId="0" applyNumberFormat="1" applyFont="1" applyFill="1" applyBorder="1" applyAlignment="1" applyProtection="1">
      <alignment horizontal="center" vertical="center"/>
      <protection locked="0"/>
    </xf>
    <xf numFmtId="38" fontId="15" fillId="3" borderId="11" xfId="2" applyFont="1" applyFill="1" applyBorder="1" applyAlignment="1">
      <alignment horizontal="right"/>
    </xf>
    <xf numFmtId="38" fontId="15" fillId="3" borderId="12" xfId="2" applyFont="1" applyFill="1" applyBorder="1" applyAlignment="1">
      <alignment horizontal="right"/>
    </xf>
    <xf numFmtId="179" fontId="3" fillId="4" borderId="14" xfId="2" applyNumberFormat="1" applyFont="1" applyFill="1" applyBorder="1" applyAlignment="1" applyProtection="1">
      <alignment horizontal="right" shrinkToFit="1"/>
      <protection locked="0"/>
    </xf>
    <xf numFmtId="179" fontId="3" fillId="4" borderId="15" xfId="2" applyNumberFormat="1" applyFont="1" applyFill="1" applyBorder="1" applyAlignment="1" applyProtection="1">
      <alignment horizontal="right" shrinkToFit="1"/>
      <protection locked="0"/>
    </xf>
    <xf numFmtId="0" fontId="9" fillId="2" borderId="0" xfId="0" applyFont="1" applyFill="1" applyAlignment="1">
      <alignment horizontal="center" vertical="center"/>
    </xf>
    <xf numFmtId="183" fontId="3" fillId="4" borderId="34" xfId="0" applyNumberFormat="1" applyFont="1" applyFill="1" applyBorder="1" applyAlignment="1" applyProtection="1">
      <alignment horizontal="distributed" vertical="center" justifyLastLine="1"/>
      <protection locked="0"/>
    </xf>
    <xf numFmtId="183" fontId="3" fillId="4" borderId="1" xfId="0" applyNumberFormat="1" applyFont="1" applyFill="1" applyBorder="1" applyAlignment="1" applyProtection="1">
      <alignment horizontal="distributed" vertical="center" justifyLastLine="1"/>
      <protection locked="0"/>
    </xf>
    <xf numFmtId="178" fontId="3" fillId="4" borderId="0" xfId="0" applyNumberFormat="1" applyFont="1" applyFill="1" applyAlignment="1" applyProtection="1">
      <alignment horizontal="right" vertical="center"/>
      <protection locked="0"/>
    </xf>
    <xf numFmtId="178" fontId="3" fillId="4" borderId="1" xfId="0" applyNumberFormat="1" applyFont="1" applyFill="1" applyBorder="1" applyAlignment="1" applyProtection="1">
      <alignment horizontal="right" vertical="center"/>
      <protection locked="0"/>
    </xf>
    <xf numFmtId="0" fontId="3" fillId="4" borderId="1" xfId="0" applyFont="1" applyFill="1" applyBorder="1" applyAlignment="1" applyProtection="1">
      <alignment horizontal="left" vertical="center" indent="1" shrinkToFit="1"/>
      <protection locked="0"/>
    </xf>
    <xf numFmtId="0" fontId="9" fillId="2" borderId="4" xfId="0" applyFont="1" applyFill="1" applyBorder="1" applyAlignment="1">
      <alignment horizontal="center" vertical="center"/>
    </xf>
    <xf numFmtId="0" fontId="3" fillId="4" borderId="32" xfId="0" applyFont="1" applyFill="1" applyBorder="1" applyAlignment="1" applyProtection="1">
      <alignment horizontal="left" vertical="center" indent="1"/>
      <protection locked="0"/>
    </xf>
    <xf numFmtId="40" fontId="3" fillId="4" borderId="14" xfId="2" applyNumberFormat="1" applyFont="1" applyFill="1" applyBorder="1" applyAlignment="1" applyProtection="1">
      <alignment horizontal="right" shrinkToFit="1"/>
      <protection locked="0"/>
    </xf>
    <xf numFmtId="40" fontId="3" fillId="4" borderId="15" xfId="2" applyNumberFormat="1" applyFont="1" applyFill="1" applyBorder="1" applyAlignment="1" applyProtection="1">
      <alignment horizontal="right" shrinkToFit="1"/>
      <protection locked="0"/>
    </xf>
    <xf numFmtId="38" fontId="15" fillId="3" borderId="6" xfId="2" applyFont="1" applyFill="1" applyBorder="1" applyAlignment="1">
      <alignment horizontal="right"/>
    </xf>
    <xf numFmtId="38" fontId="15" fillId="3" borderId="7" xfId="2" applyFont="1" applyFill="1" applyBorder="1" applyAlignment="1">
      <alignment horizontal="right"/>
    </xf>
    <xf numFmtId="38" fontId="15" fillId="3" borderId="7" xfId="0" applyNumberFormat="1" applyFont="1" applyFill="1" applyBorder="1" applyAlignment="1">
      <alignment horizontal="right"/>
    </xf>
    <xf numFmtId="38" fontId="15" fillId="3" borderId="9" xfId="0" applyNumberFormat="1" applyFont="1" applyFill="1" applyBorder="1" applyAlignment="1">
      <alignment horizontal="right"/>
    </xf>
    <xf numFmtId="38" fontId="15" fillId="3" borderId="1" xfId="0" applyNumberFormat="1" applyFont="1" applyFill="1" applyBorder="1" applyAlignment="1">
      <alignment horizontal="right"/>
    </xf>
    <xf numFmtId="0" fontId="3" fillId="2" borderId="14" xfId="0" applyFont="1" applyFill="1" applyBorder="1" applyAlignment="1">
      <alignment horizontal="distributed" vertical="center" justifyLastLine="1"/>
    </xf>
    <xf numFmtId="0" fontId="3" fillId="2" borderId="15" xfId="0" applyFont="1" applyFill="1" applyBorder="1" applyAlignment="1">
      <alignment horizontal="distributed" vertical="center" justifyLastLine="1"/>
    </xf>
    <xf numFmtId="0" fontId="11" fillId="3" borderId="26" xfId="0" applyFont="1" applyFill="1" applyBorder="1" applyAlignment="1">
      <alignment horizontal="right"/>
    </xf>
    <xf numFmtId="0" fontId="11" fillId="3" borderId="28" xfId="0" applyFont="1" applyFill="1" applyBorder="1" applyAlignment="1">
      <alignment horizontal="right"/>
    </xf>
    <xf numFmtId="0" fontId="11" fillId="3" borderId="29" xfId="0" applyFont="1" applyFill="1" applyBorder="1" applyAlignment="1">
      <alignment horizontal="right"/>
    </xf>
    <xf numFmtId="182" fontId="13" fillId="3" borderId="3" xfId="0" applyNumberFormat="1" applyFont="1" applyFill="1" applyBorder="1" applyAlignment="1">
      <alignment horizontal="right" vertical="center"/>
    </xf>
    <xf numFmtId="182" fontId="13" fillId="3" borderId="0" xfId="0" applyNumberFormat="1" applyFont="1" applyFill="1" applyAlignment="1">
      <alignment horizontal="right" vertical="center"/>
    </xf>
    <xf numFmtId="182" fontId="13" fillId="3" borderId="30" xfId="0" applyNumberFormat="1" applyFont="1" applyFill="1" applyBorder="1" applyAlignment="1">
      <alignment horizontal="right" vertical="center"/>
    </xf>
    <xf numFmtId="182" fontId="13" fillId="3" borderId="27" xfId="0" applyNumberFormat="1" applyFont="1" applyFill="1" applyBorder="1" applyAlignment="1">
      <alignment horizontal="right" vertical="center"/>
    </xf>
    <xf numFmtId="182" fontId="13" fillId="3" borderId="2" xfId="0" applyNumberFormat="1" applyFont="1" applyFill="1" applyBorder="1" applyAlignment="1">
      <alignment horizontal="right" vertical="center"/>
    </xf>
    <xf numFmtId="182" fontId="13" fillId="3" borderId="31" xfId="0" applyNumberFormat="1" applyFont="1" applyFill="1" applyBorder="1" applyAlignment="1">
      <alignment horizontal="right" vertical="center"/>
    </xf>
    <xf numFmtId="0" fontId="3" fillId="4" borderId="32" xfId="0" applyFont="1" applyFill="1" applyBorder="1" applyAlignment="1" applyProtection="1">
      <alignment horizontal="left" vertical="center" indent="1" shrinkToFit="1"/>
      <protection locked="0"/>
    </xf>
    <xf numFmtId="0" fontId="0" fillId="0" borderId="32" xfId="0" applyBorder="1" applyAlignment="1" applyProtection="1">
      <alignment horizontal="left" vertical="center" indent="1"/>
      <protection locked="0"/>
    </xf>
    <xf numFmtId="183" fontId="3" fillId="4" borderId="43" xfId="0" applyNumberFormat="1" applyFont="1" applyFill="1" applyBorder="1" applyAlignment="1" applyProtection="1">
      <alignment horizontal="center" vertical="center"/>
      <protection locked="0"/>
    </xf>
    <xf numFmtId="0" fontId="3" fillId="2" borderId="23" xfId="0" applyFont="1" applyFill="1" applyBorder="1" applyAlignment="1">
      <alignment horizontal="center" vertical="center" wrapText="1" justifyLastLine="1"/>
    </xf>
    <xf numFmtId="0" fontId="3" fillId="2" borderId="24" xfId="0" applyFont="1" applyFill="1" applyBorder="1" applyAlignment="1">
      <alignment horizontal="center" vertical="center" wrapText="1" justifyLastLine="1"/>
    </xf>
    <xf numFmtId="0" fontId="3" fillId="2" borderId="25" xfId="0" applyFont="1" applyFill="1" applyBorder="1" applyAlignment="1">
      <alignment horizontal="center" vertical="center" wrapText="1" justifyLastLine="1"/>
    </xf>
    <xf numFmtId="183" fontId="3" fillId="4" borderId="42" xfId="0" applyNumberFormat="1" applyFont="1" applyFill="1" applyBorder="1" applyAlignment="1" applyProtection="1">
      <alignment horizontal="distributed" vertical="center" justifyLastLine="1"/>
      <protection locked="0"/>
    </xf>
    <xf numFmtId="183" fontId="3" fillId="4" borderId="43" xfId="0" applyNumberFormat="1" applyFont="1" applyFill="1" applyBorder="1" applyAlignment="1" applyProtection="1">
      <alignment horizontal="distributed" vertical="center" justifyLastLine="1"/>
      <protection locked="0"/>
    </xf>
    <xf numFmtId="38" fontId="15" fillId="3" borderId="6" xfId="2" applyFont="1" applyFill="1" applyBorder="1" applyAlignment="1" applyProtection="1">
      <alignment horizontal="right"/>
    </xf>
    <xf numFmtId="38" fontId="15" fillId="3" borderId="7" xfId="2" applyFont="1" applyFill="1" applyBorder="1" applyAlignment="1" applyProtection="1">
      <alignment horizontal="right"/>
    </xf>
    <xf numFmtId="0" fontId="13" fillId="2" borderId="3" xfId="0" applyFont="1" applyFill="1" applyBorder="1" applyAlignment="1">
      <alignment horizontal="left" vertical="center" indent="2"/>
    </xf>
    <xf numFmtId="0" fontId="13" fillId="2" borderId="0" xfId="0" applyFont="1" applyFill="1" applyAlignment="1">
      <alignment horizontal="left" vertical="center" indent="2"/>
    </xf>
    <xf numFmtId="0" fontId="7" fillId="2" borderId="9" xfId="0" applyFont="1" applyFill="1" applyBorder="1" applyAlignment="1">
      <alignment horizontal="center" vertical="center" wrapText="1"/>
    </xf>
    <xf numFmtId="0" fontId="7" fillId="2" borderId="22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10" fillId="2" borderId="26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27" xfId="0" applyFont="1" applyFill="1" applyBorder="1" applyAlignment="1">
      <alignment horizontal="center" vertical="center"/>
    </xf>
    <xf numFmtId="0" fontId="3" fillId="4" borderId="43" xfId="0" applyFont="1" applyFill="1" applyBorder="1" applyAlignment="1" applyProtection="1">
      <alignment horizontal="left" vertical="center" indent="1"/>
      <protection locked="0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180" fontId="15" fillId="3" borderId="23" xfId="2" applyNumberFormat="1" applyFont="1" applyFill="1" applyBorder="1" applyAlignment="1"/>
    <xf numFmtId="180" fontId="15" fillId="3" borderId="39" xfId="2" applyNumberFormat="1" applyFont="1" applyFill="1" applyBorder="1" applyAlignment="1"/>
    <xf numFmtId="180" fontId="15" fillId="3" borderId="36" xfId="2" applyNumberFormat="1" applyFont="1" applyFill="1" applyBorder="1" applyAlignment="1"/>
    <xf numFmtId="180" fontId="15" fillId="3" borderId="24" xfId="2" applyNumberFormat="1" applyFont="1" applyFill="1" applyBorder="1" applyAlignment="1"/>
    <xf numFmtId="180" fontId="15" fillId="3" borderId="25" xfId="2" applyNumberFormat="1" applyFont="1" applyFill="1" applyBorder="1" applyAlignment="1"/>
    <xf numFmtId="0" fontId="3" fillId="0" borderId="44" xfId="0" applyFont="1" applyBorder="1" applyAlignment="1">
      <alignment horizontal="distributed" vertical="center" justifyLastLine="1"/>
    </xf>
    <xf numFmtId="0" fontId="0" fillId="0" borderId="12" xfId="0" applyBorder="1" applyAlignment="1">
      <alignment horizontal="distributed" vertical="center" justifyLastLine="1"/>
    </xf>
    <xf numFmtId="0" fontId="0" fillId="0" borderId="13" xfId="0" applyBorder="1" applyAlignment="1">
      <alignment horizontal="distributed" vertical="center" justifyLastLine="1"/>
    </xf>
    <xf numFmtId="180" fontId="15" fillId="0" borderId="33" xfId="2" applyNumberFormat="1" applyFont="1" applyFill="1" applyBorder="1" applyAlignment="1"/>
    <xf numFmtId="180" fontId="15" fillId="0" borderId="22" xfId="2" applyNumberFormat="1" applyFont="1" applyFill="1" applyBorder="1" applyAlignment="1"/>
    <xf numFmtId="180" fontId="15" fillId="0" borderId="16" xfId="2" applyNumberFormat="1" applyFont="1" applyFill="1" applyBorder="1" applyAlignment="1"/>
    <xf numFmtId="179" fontId="3" fillId="0" borderId="14" xfId="2" applyNumberFormat="1" applyFont="1" applyFill="1" applyBorder="1" applyAlignment="1">
      <alignment horizontal="right" shrinkToFit="1"/>
    </xf>
    <xf numFmtId="179" fontId="3" fillId="0" borderId="15" xfId="2" applyNumberFormat="1" applyFont="1" applyFill="1" applyBorder="1" applyAlignment="1">
      <alignment horizontal="right" shrinkToFit="1"/>
    </xf>
    <xf numFmtId="180" fontId="15" fillId="0" borderId="21" xfId="2" applyNumberFormat="1" applyFont="1" applyFill="1" applyBorder="1" applyAlignment="1"/>
    <xf numFmtId="180" fontId="15" fillId="0" borderId="35" xfId="2" applyNumberFormat="1" applyFont="1" applyFill="1" applyBorder="1" applyAlignment="1"/>
    <xf numFmtId="0" fontId="9" fillId="2" borderId="11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distributed" justifyLastLine="1"/>
    </xf>
    <xf numFmtId="0" fontId="3" fillId="2" borderId="12" xfId="0" applyFont="1" applyFill="1" applyBorder="1" applyAlignment="1">
      <alignment horizontal="center" vertical="distributed" justifyLastLine="1"/>
    </xf>
    <xf numFmtId="0" fontId="3" fillId="2" borderId="13" xfId="0" applyFont="1" applyFill="1" applyBorder="1" applyAlignment="1">
      <alignment horizontal="center" vertical="distributed" justifyLastLine="1"/>
    </xf>
    <xf numFmtId="183" fontId="3" fillId="2" borderId="0" xfId="0" applyNumberFormat="1" applyFont="1" applyFill="1" applyAlignment="1">
      <alignment horizontal="center" vertical="center"/>
    </xf>
    <xf numFmtId="9" fontId="3" fillId="5" borderId="0" xfId="1" applyFont="1" applyFill="1" applyAlignment="1" applyProtection="1">
      <alignment vertical="center"/>
    </xf>
    <xf numFmtId="9" fontId="1" fillId="5" borderId="0" xfId="1" applyFont="1" applyFill="1" applyAlignment="1" applyProtection="1">
      <alignment vertical="center"/>
    </xf>
    <xf numFmtId="0" fontId="11" fillId="2" borderId="26" xfId="0" applyFont="1" applyFill="1" applyBorder="1" applyAlignment="1">
      <alignment horizontal="right"/>
    </xf>
    <xf numFmtId="0" fontId="11" fillId="2" borderId="28" xfId="0" applyFont="1" applyFill="1" applyBorder="1" applyAlignment="1">
      <alignment horizontal="right"/>
    </xf>
    <xf numFmtId="0" fontId="11" fillId="2" borderId="29" xfId="0" applyFont="1" applyFill="1" applyBorder="1" applyAlignment="1">
      <alignment horizontal="right"/>
    </xf>
    <xf numFmtId="0" fontId="3" fillId="2" borderId="6" xfId="0" applyFont="1" applyFill="1" applyBorder="1" applyAlignment="1">
      <alignment horizontal="distributed" vertical="center" justifyLastLine="1"/>
    </xf>
    <xf numFmtId="0" fontId="3" fillId="2" borderId="7" xfId="0" applyFont="1" applyFill="1" applyBorder="1" applyAlignment="1">
      <alignment horizontal="distributed" vertical="center" justifyLastLine="1"/>
    </xf>
    <xf numFmtId="0" fontId="3" fillId="2" borderId="8" xfId="0" applyFont="1" applyFill="1" applyBorder="1" applyAlignment="1">
      <alignment horizontal="distributed" vertical="center" justifyLastLine="1"/>
    </xf>
    <xf numFmtId="182" fontId="13" fillId="2" borderId="3" xfId="0" applyNumberFormat="1" applyFont="1" applyFill="1" applyBorder="1" applyAlignment="1">
      <alignment horizontal="right" vertical="center"/>
    </xf>
    <xf numFmtId="182" fontId="13" fillId="2" borderId="0" xfId="0" applyNumberFormat="1" applyFont="1" applyFill="1" applyAlignment="1">
      <alignment horizontal="right" vertical="center"/>
    </xf>
    <xf numFmtId="182" fontId="13" fillId="2" borderId="30" xfId="0" applyNumberFormat="1" applyFont="1" applyFill="1" applyBorder="1" applyAlignment="1">
      <alignment horizontal="right" vertical="center"/>
    </xf>
    <xf numFmtId="182" fontId="13" fillId="2" borderId="27" xfId="0" applyNumberFormat="1" applyFont="1" applyFill="1" applyBorder="1" applyAlignment="1">
      <alignment horizontal="right" vertical="center"/>
    </xf>
    <xf numFmtId="182" fontId="13" fillId="2" borderId="2" xfId="0" applyNumberFormat="1" applyFont="1" applyFill="1" applyBorder="1" applyAlignment="1">
      <alignment horizontal="right" vertical="center"/>
    </xf>
    <xf numFmtId="182" fontId="13" fillId="2" borderId="31" xfId="0" applyNumberFormat="1" applyFont="1" applyFill="1" applyBorder="1" applyAlignment="1">
      <alignment horizontal="right" vertical="center"/>
    </xf>
    <xf numFmtId="0" fontId="7" fillId="2" borderId="0" xfId="0" applyFont="1" applyFill="1" applyAlignment="1">
      <alignment horizontal="center" vertical="center"/>
    </xf>
    <xf numFmtId="0" fontId="7" fillId="2" borderId="7" xfId="0" applyFont="1" applyFill="1" applyBorder="1" applyAlignment="1">
      <alignment horizontal="left" indent="3"/>
    </xf>
    <xf numFmtId="38" fontId="15" fillId="3" borderId="11" xfId="2" applyFont="1" applyFill="1" applyBorder="1" applyAlignment="1" applyProtection="1">
      <alignment horizontal="right"/>
    </xf>
    <xf numFmtId="38" fontId="15" fillId="3" borderId="12" xfId="2" applyFont="1" applyFill="1" applyBorder="1" applyAlignment="1" applyProtection="1">
      <alignment horizontal="right"/>
    </xf>
    <xf numFmtId="185" fontId="7" fillId="3" borderId="12" xfId="2" applyNumberFormat="1" applyFont="1" applyFill="1" applyBorder="1" applyAlignment="1" applyProtection="1">
      <alignment horizontal="center"/>
    </xf>
    <xf numFmtId="185" fontId="7" fillId="3" borderId="13" xfId="2" applyNumberFormat="1" applyFont="1" applyFill="1" applyBorder="1" applyAlignment="1" applyProtection="1">
      <alignment horizontal="center"/>
    </xf>
    <xf numFmtId="181" fontId="15" fillId="3" borderId="12" xfId="2" applyNumberFormat="1" applyFont="1" applyFill="1" applyBorder="1" applyAlignment="1" applyProtection="1">
      <alignment horizontal="center"/>
    </xf>
    <xf numFmtId="181" fontId="15" fillId="3" borderId="13" xfId="2" applyNumberFormat="1" applyFont="1" applyFill="1" applyBorder="1" applyAlignment="1" applyProtection="1">
      <alignment horizontal="center"/>
    </xf>
    <xf numFmtId="183" fontId="3" fillId="8" borderId="43" xfId="0" applyNumberFormat="1" applyFont="1" applyFill="1" applyBorder="1" applyAlignment="1">
      <alignment horizontal="center" vertical="center"/>
    </xf>
    <xf numFmtId="0" fontId="3" fillId="8" borderId="43" xfId="0" applyFont="1" applyFill="1" applyBorder="1" applyAlignment="1">
      <alignment horizontal="left" vertical="center" indent="1"/>
    </xf>
    <xf numFmtId="0" fontId="3" fillId="8" borderId="1" xfId="0" applyFont="1" applyFill="1" applyBorder="1" applyAlignment="1">
      <alignment horizontal="left" vertical="center" indent="1" shrinkToFit="1"/>
    </xf>
    <xf numFmtId="0" fontId="3" fillId="8" borderId="32" xfId="0" applyFont="1" applyFill="1" applyBorder="1" applyAlignment="1">
      <alignment horizontal="left" vertical="center" indent="1" shrinkToFit="1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right"/>
    </xf>
    <xf numFmtId="182" fontId="13" fillId="0" borderId="0" xfId="0" applyNumberFormat="1" applyFont="1" applyAlignment="1">
      <alignment horizontal="right" vertical="center"/>
    </xf>
    <xf numFmtId="0" fontId="13" fillId="0" borderId="0" xfId="0" applyFont="1" applyAlignment="1">
      <alignment horizontal="left" vertical="center"/>
    </xf>
    <xf numFmtId="0" fontId="0" fillId="8" borderId="32" xfId="0" applyFill="1" applyBorder="1" applyAlignment="1">
      <alignment horizontal="left" vertical="center" indent="1"/>
    </xf>
    <xf numFmtId="178" fontId="3" fillId="8" borderId="0" xfId="0" applyNumberFormat="1" applyFont="1" applyFill="1" applyAlignment="1">
      <alignment horizontal="right" vertical="center"/>
    </xf>
    <xf numFmtId="178" fontId="3" fillId="8" borderId="1" xfId="0" applyNumberFormat="1" applyFont="1" applyFill="1" applyBorder="1" applyAlignment="1">
      <alignment horizontal="right" vertical="center"/>
    </xf>
    <xf numFmtId="183" fontId="3" fillId="8" borderId="42" xfId="0" applyNumberFormat="1" applyFont="1" applyFill="1" applyBorder="1" applyAlignment="1">
      <alignment horizontal="distributed" vertical="center" justifyLastLine="1"/>
    </xf>
    <xf numFmtId="183" fontId="3" fillId="8" borderId="43" xfId="0" applyNumberFormat="1" applyFont="1" applyFill="1" applyBorder="1" applyAlignment="1">
      <alignment horizontal="distributed" vertical="center" justifyLastLine="1"/>
    </xf>
    <xf numFmtId="0" fontId="3" fillId="8" borderId="32" xfId="0" applyFont="1" applyFill="1" applyBorder="1" applyAlignment="1">
      <alignment horizontal="left" vertical="center" indent="1"/>
    </xf>
    <xf numFmtId="183" fontId="3" fillId="8" borderId="34" xfId="0" applyNumberFormat="1" applyFont="1" applyFill="1" applyBorder="1" applyAlignment="1">
      <alignment horizontal="distributed" vertical="center" justifyLastLine="1"/>
    </xf>
    <xf numFmtId="183" fontId="3" fillId="8" borderId="1" xfId="0" applyNumberFormat="1" applyFont="1" applyFill="1" applyBorder="1" applyAlignment="1">
      <alignment horizontal="distributed" vertical="center" justifyLastLine="1"/>
    </xf>
    <xf numFmtId="0" fontId="13" fillId="2" borderId="3" xfId="0" applyFont="1" applyFill="1" applyBorder="1" applyAlignment="1">
      <alignment horizontal="left" vertical="center"/>
    </xf>
    <xf numFmtId="0" fontId="13" fillId="2" borderId="0" xfId="0" applyFont="1" applyFill="1" applyAlignment="1">
      <alignment horizontal="left" vertical="center"/>
    </xf>
    <xf numFmtId="181" fontId="15" fillId="7" borderId="6" xfId="2" applyNumberFormat="1" applyFont="1" applyFill="1" applyBorder="1" applyAlignment="1" applyProtection="1">
      <alignment horizontal="left"/>
      <protection locked="0"/>
    </xf>
    <xf numFmtId="181" fontId="15" fillId="7" borderId="7" xfId="2" applyNumberFormat="1" applyFont="1" applyFill="1" applyBorder="1" applyAlignment="1" applyProtection="1">
      <alignment horizontal="left"/>
      <protection locked="0"/>
    </xf>
    <xf numFmtId="181" fontId="15" fillId="7" borderId="8" xfId="2" applyNumberFormat="1" applyFont="1" applyFill="1" applyBorder="1" applyAlignment="1" applyProtection="1">
      <alignment horizontal="left"/>
      <protection locked="0"/>
    </xf>
    <xf numFmtId="181" fontId="15" fillId="7" borderId="9" xfId="2" applyNumberFormat="1" applyFont="1" applyFill="1" applyBorder="1" applyAlignment="1" applyProtection="1">
      <alignment horizontal="left"/>
      <protection locked="0"/>
    </xf>
    <xf numFmtId="181" fontId="15" fillId="7" borderId="1" xfId="2" applyNumberFormat="1" applyFont="1" applyFill="1" applyBorder="1" applyAlignment="1" applyProtection="1">
      <alignment horizontal="left"/>
      <protection locked="0"/>
    </xf>
    <xf numFmtId="181" fontId="15" fillId="7" borderId="10" xfId="2" applyNumberFormat="1" applyFont="1" applyFill="1" applyBorder="1" applyAlignment="1" applyProtection="1">
      <alignment horizontal="left"/>
      <protection locked="0"/>
    </xf>
    <xf numFmtId="0" fontId="7" fillId="2" borderId="0" xfId="0" applyFont="1" applyFill="1" applyAlignment="1">
      <alignment horizontal="left" vertical="center"/>
    </xf>
    <xf numFmtId="0" fontId="13" fillId="2" borderId="5" xfId="0" applyFont="1" applyFill="1" applyBorder="1" applyAlignment="1">
      <alignment horizontal="left" vertical="center"/>
    </xf>
  </cellXfs>
  <cellStyles count="3">
    <cellStyle name="パーセント" xfId="1" builtinId="5"/>
    <cellStyle name="桁区切り" xfId="2" builtinId="6"/>
    <cellStyle name="標準" xfId="0" builtinId="0"/>
  </cellStyles>
  <dxfs count="0"/>
  <tableStyles count="0" defaultTableStyle="TableStyleMedium2" defaultPivotStyle="PivotStyleLight16"/>
  <colors>
    <mruColors>
      <color rgb="FFCCFFCC"/>
      <color rgb="FF0000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17</xdr:row>
      <xdr:rowOff>266700</xdr:rowOff>
    </xdr:from>
    <xdr:to>
      <xdr:col>8</xdr:col>
      <xdr:colOff>0</xdr:colOff>
      <xdr:row>18</xdr:row>
      <xdr:rowOff>0</xdr:rowOff>
    </xdr:to>
    <xdr:sp macro="" textlink="">
      <xdr:nvSpPr>
        <xdr:cNvPr id="36195" name="Line 2">
          <a:extLst>
            <a:ext uri="{FF2B5EF4-FFF2-40B4-BE49-F238E27FC236}">
              <a16:creationId xmlns:a16="http://schemas.microsoft.com/office/drawing/2014/main" id="{FC55B224-A84B-3337-17F8-B6689A643B91}"/>
            </a:ext>
          </a:extLst>
        </xdr:cNvPr>
        <xdr:cNvSpPr>
          <a:spLocks noChangeShapeType="1"/>
        </xdr:cNvSpPr>
      </xdr:nvSpPr>
      <xdr:spPr bwMode="auto">
        <a:xfrm>
          <a:off x="4705350" y="38195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17</xdr:row>
      <xdr:rowOff>266700</xdr:rowOff>
    </xdr:from>
    <xdr:to>
      <xdr:col>9</xdr:col>
      <xdr:colOff>0</xdr:colOff>
      <xdr:row>18</xdr:row>
      <xdr:rowOff>0</xdr:rowOff>
    </xdr:to>
    <xdr:sp macro="" textlink="">
      <xdr:nvSpPr>
        <xdr:cNvPr id="36196" name="Line 7">
          <a:extLst>
            <a:ext uri="{FF2B5EF4-FFF2-40B4-BE49-F238E27FC236}">
              <a16:creationId xmlns:a16="http://schemas.microsoft.com/office/drawing/2014/main" id="{0D30950E-2585-ED25-EE63-7FF8CDFA7A3F}"/>
            </a:ext>
          </a:extLst>
        </xdr:cNvPr>
        <xdr:cNvSpPr>
          <a:spLocks noChangeShapeType="1"/>
        </xdr:cNvSpPr>
      </xdr:nvSpPr>
      <xdr:spPr bwMode="auto">
        <a:xfrm>
          <a:off x="5153025" y="38195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36</xdr:row>
      <xdr:rowOff>0</xdr:rowOff>
    </xdr:from>
    <xdr:to>
      <xdr:col>9</xdr:col>
      <xdr:colOff>0</xdr:colOff>
      <xdr:row>36</xdr:row>
      <xdr:rowOff>0</xdr:rowOff>
    </xdr:to>
    <xdr:sp macro="" textlink="">
      <xdr:nvSpPr>
        <xdr:cNvPr id="36197" name="Line 27">
          <a:extLst>
            <a:ext uri="{FF2B5EF4-FFF2-40B4-BE49-F238E27FC236}">
              <a16:creationId xmlns:a16="http://schemas.microsoft.com/office/drawing/2014/main" id="{2AA97237-E974-90A5-D3F4-26196B6FD9DD}"/>
            </a:ext>
          </a:extLst>
        </xdr:cNvPr>
        <xdr:cNvSpPr>
          <a:spLocks noChangeShapeType="1"/>
        </xdr:cNvSpPr>
      </xdr:nvSpPr>
      <xdr:spPr bwMode="auto">
        <a:xfrm>
          <a:off x="5153025" y="82391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36</xdr:row>
      <xdr:rowOff>0</xdr:rowOff>
    </xdr:from>
    <xdr:to>
      <xdr:col>8</xdr:col>
      <xdr:colOff>0</xdr:colOff>
      <xdr:row>36</xdr:row>
      <xdr:rowOff>0</xdr:rowOff>
    </xdr:to>
    <xdr:sp macro="" textlink="">
      <xdr:nvSpPr>
        <xdr:cNvPr id="36198" name="Line 28">
          <a:extLst>
            <a:ext uri="{FF2B5EF4-FFF2-40B4-BE49-F238E27FC236}">
              <a16:creationId xmlns:a16="http://schemas.microsoft.com/office/drawing/2014/main" id="{0B158DA7-D46D-5D0D-84E3-E9E7B7A0CA2E}"/>
            </a:ext>
          </a:extLst>
        </xdr:cNvPr>
        <xdr:cNvSpPr>
          <a:spLocks noChangeShapeType="1"/>
        </xdr:cNvSpPr>
      </xdr:nvSpPr>
      <xdr:spPr bwMode="auto">
        <a:xfrm>
          <a:off x="4705350" y="82391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361950</xdr:colOff>
      <xdr:row>37</xdr:row>
      <xdr:rowOff>0</xdr:rowOff>
    </xdr:from>
    <xdr:to>
      <xdr:col>12</xdr:col>
      <xdr:colOff>361950</xdr:colOff>
      <xdr:row>37</xdr:row>
      <xdr:rowOff>0</xdr:rowOff>
    </xdr:to>
    <xdr:sp macro="" textlink="">
      <xdr:nvSpPr>
        <xdr:cNvPr id="36199" name="Line 33">
          <a:extLst>
            <a:ext uri="{FF2B5EF4-FFF2-40B4-BE49-F238E27FC236}">
              <a16:creationId xmlns:a16="http://schemas.microsoft.com/office/drawing/2014/main" id="{2C7FB657-43A2-5284-5B0A-DB73343A0F73}"/>
            </a:ext>
          </a:extLst>
        </xdr:cNvPr>
        <xdr:cNvSpPr>
          <a:spLocks noChangeShapeType="1"/>
        </xdr:cNvSpPr>
      </xdr:nvSpPr>
      <xdr:spPr bwMode="auto">
        <a:xfrm>
          <a:off x="5895975" y="86201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12</xdr:row>
      <xdr:rowOff>9525</xdr:rowOff>
    </xdr:from>
    <xdr:to>
      <xdr:col>1</xdr:col>
      <xdr:colOff>0</xdr:colOff>
      <xdr:row>15</xdr:row>
      <xdr:rowOff>0</xdr:rowOff>
    </xdr:to>
    <xdr:sp macro="" textlink="">
      <xdr:nvSpPr>
        <xdr:cNvPr id="36200" name="Line 37">
          <a:extLst>
            <a:ext uri="{FF2B5EF4-FFF2-40B4-BE49-F238E27FC236}">
              <a16:creationId xmlns:a16="http://schemas.microsoft.com/office/drawing/2014/main" id="{2F904735-7B24-194C-B7D7-BC08A4D50D07}"/>
            </a:ext>
          </a:extLst>
        </xdr:cNvPr>
        <xdr:cNvSpPr>
          <a:spLocks noChangeShapeType="1"/>
        </xdr:cNvSpPr>
      </xdr:nvSpPr>
      <xdr:spPr bwMode="auto">
        <a:xfrm>
          <a:off x="581025" y="2695575"/>
          <a:ext cx="0" cy="5905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68</xdr:row>
      <xdr:rowOff>266700</xdr:rowOff>
    </xdr:from>
    <xdr:to>
      <xdr:col>8</xdr:col>
      <xdr:colOff>0</xdr:colOff>
      <xdr:row>69</xdr:row>
      <xdr:rowOff>0</xdr:rowOff>
    </xdr:to>
    <xdr:sp macro="" textlink="">
      <xdr:nvSpPr>
        <xdr:cNvPr id="36201" name="Line 41">
          <a:extLst>
            <a:ext uri="{FF2B5EF4-FFF2-40B4-BE49-F238E27FC236}">
              <a16:creationId xmlns:a16="http://schemas.microsoft.com/office/drawing/2014/main" id="{50C0750A-5B75-E32C-CC7F-6853ED2BE4EF}"/>
            </a:ext>
          </a:extLst>
        </xdr:cNvPr>
        <xdr:cNvSpPr>
          <a:spLocks noChangeShapeType="1"/>
        </xdr:cNvSpPr>
      </xdr:nvSpPr>
      <xdr:spPr bwMode="auto">
        <a:xfrm>
          <a:off x="4705350" y="153638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68</xdr:row>
      <xdr:rowOff>266700</xdr:rowOff>
    </xdr:from>
    <xdr:to>
      <xdr:col>9</xdr:col>
      <xdr:colOff>0</xdr:colOff>
      <xdr:row>69</xdr:row>
      <xdr:rowOff>0</xdr:rowOff>
    </xdr:to>
    <xdr:sp macro="" textlink="">
      <xdr:nvSpPr>
        <xdr:cNvPr id="36202" name="Line 42">
          <a:extLst>
            <a:ext uri="{FF2B5EF4-FFF2-40B4-BE49-F238E27FC236}">
              <a16:creationId xmlns:a16="http://schemas.microsoft.com/office/drawing/2014/main" id="{0D72617F-CF78-6CB7-C7F2-1B29175EA1F2}"/>
            </a:ext>
          </a:extLst>
        </xdr:cNvPr>
        <xdr:cNvSpPr>
          <a:spLocks noChangeShapeType="1"/>
        </xdr:cNvSpPr>
      </xdr:nvSpPr>
      <xdr:spPr bwMode="auto">
        <a:xfrm>
          <a:off x="5153025" y="153638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87</xdr:row>
      <xdr:rowOff>0</xdr:rowOff>
    </xdr:from>
    <xdr:to>
      <xdr:col>9</xdr:col>
      <xdr:colOff>0</xdr:colOff>
      <xdr:row>87</xdr:row>
      <xdr:rowOff>0</xdr:rowOff>
    </xdr:to>
    <xdr:sp macro="" textlink="">
      <xdr:nvSpPr>
        <xdr:cNvPr id="36203" name="Line 43">
          <a:extLst>
            <a:ext uri="{FF2B5EF4-FFF2-40B4-BE49-F238E27FC236}">
              <a16:creationId xmlns:a16="http://schemas.microsoft.com/office/drawing/2014/main" id="{FD21014D-A638-277F-84D0-1859C2A907BB}"/>
            </a:ext>
          </a:extLst>
        </xdr:cNvPr>
        <xdr:cNvSpPr>
          <a:spLocks noChangeShapeType="1"/>
        </xdr:cNvSpPr>
      </xdr:nvSpPr>
      <xdr:spPr bwMode="auto">
        <a:xfrm>
          <a:off x="5153025" y="197834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87</xdr:row>
      <xdr:rowOff>0</xdr:rowOff>
    </xdr:from>
    <xdr:to>
      <xdr:col>8</xdr:col>
      <xdr:colOff>0</xdr:colOff>
      <xdr:row>87</xdr:row>
      <xdr:rowOff>0</xdr:rowOff>
    </xdr:to>
    <xdr:sp macro="" textlink="">
      <xdr:nvSpPr>
        <xdr:cNvPr id="36204" name="Line 44">
          <a:extLst>
            <a:ext uri="{FF2B5EF4-FFF2-40B4-BE49-F238E27FC236}">
              <a16:creationId xmlns:a16="http://schemas.microsoft.com/office/drawing/2014/main" id="{85D28553-B836-DC00-CCD0-9D9AA2369E97}"/>
            </a:ext>
          </a:extLst>
        </xdr:cNvPr>
        <xdr:cNvSpPr>
          <a:spLocks noChangeShapeType="1"/>
        </xdr:cNvSpPr>
      </xdr:nvSpPr>
      <xdr:spPr bwMode="auto">
        <a:xfrm>
          <a:off x="4705350" y="197834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361950</xdr:colOff>
      <xdr:row>88</xdr:row>
      <xdr:rowOff>0</xdr:rowOff>
    </xdr:from>
    <xdr:to>
      <xdr:col>12</xdr:col>
      <xdr:colOff>361950</xdr:colOff>
      <xdr:row>88</xdr:row>
      <xdr:rowOff>0</xdr:rowOff>
    </xdr:to>
    <xdr:sp macro="" textlink="">
      <xdr:nvSpPr>
        <xdr:cNvPr id="36205" name="Line 45">
          <a:extLst>
            <a:ext uri="{FF2B5EF4-FFF2-40B4-BE49-F238E27FC236}">
              <a16:creationId xmlns:a16="http://schemas.microsoft.com/office/drawing/2014/main" id="{30BD51CB-D30F-CA78-D0A8-8173D3764778}"/>
            </a:ext>
          </a:extLst>
        </xdr:cNvPr>
        <xdr:cNvSpPr>
          <a:spLocks noChangeShapeType="1"/>
        </xdr:cNvSpPr>
      </xdr:nvSpPr>
      <xdr:spPr bwMode="auto">
        <a:xfrm>
          <a:off x="5895975" y="201644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63</xdr:row>
      <xdr:rowOff>9525</xdr:rowOff>
    </xdr:from>
    <xdr:to>
      <xdr:col>1</xdr:col>
      <xdr:colOff>0</xdr:colOff>
      <xdr:row>66</xdr:row>
      <xdr:rowOff>0</xdr:rowOff>
    </xdr:to>
    <xdr:sp macro="" textlink="">
      <xdr:nvSpPr>
        <xdr:cNvPr id="36206" name="Line 48">
          <a:extLst>
            <a:ext uri="{FF2B5EF4-FFF2-40B4-BE49-F238E27FC236}">
              <a16:creationId xmlns:a16="http://schemas.microsoft.com/office/drawing/2014/main" id="{4E1CF067-B785-4DAF-5D4F-1B390086F6E2}"/>
            </a:ext>
          </a:extLst>
        </xdr:cNvPr>
        <xdr:cNvSpPr>
          <a:spLocks noChangeShapeType="1"/>
        </xdr:cNvSpPr>
      </xdr:nvSpPr>
      <xdr:spPr bwMode="auto">
        <a:xfrm>
          <a:off x="581025" y="14239875"/>
          <a:ext cx="0" cy="5905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95250</xdr:colOff>
      <xdr:row>62</xdr:row>
      <xdr:rowOff>66675</xdr:rowOff>
    </xdr:from>
    <xdr:to>
      <xdr:col>10</xdr:col>
      <xdr:colOff>104775</xdr:colOff>
      <xdr:row>65</xdr:row>
      <xdr:rowOff>123825</xdr:rowOff>
    </xdr:to>
    <xdr:sp macro="" textlink="">
      <xdr:nvSpPr>
        <xdr:cNvPr id="36207" name="Line 49">
          <a:extLst>
            <a:ext uri="{FF2B5EF4-FFF2-40B4-BE49-F238E27FC236}">
              <a16:creationId xmlns:a16="http://schemas.microsoft.com/office/drawing/2014/main" id="{0E805295-7A53-FE93-3DEE-4A10300B9EAD}"/>
            </a:ext>
          </a:extLst>
        </xdr:cNvPr>
        <xdr:cNvSpPr>
          <a:spLocks noChangeShapeType="1"/>
        </xdr:cNvSpPr>
      </xdr:nvSpPr>
      <xdr:spPr bwMode="auto">
        <a:xfrm flipH="1">
          <a:off x="4800600" y="14030325"/>
          <a:ext cx="657225" cy="7239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63</xdr:row>
      <xdr:rowOff>66675</xdr:rowOff>
    </xdr:from>
    <xdr:to>
      <xdr:col>15</xdr:col>
      <xdr:colOff>152400</xdr:colOff>
      <xdr:row>63</xdr:row>
      <xdr:rowOff>66675</xdr:rowOff>
    </xdr:to>
    <xdr:sp macro="" textlink="">
      <xdr:nvSpPr>
        <xdr:cNvPr id="36208" name="Line 50">
          <a:extLst>
            <a:ext uri="{FF2B5EF4-FFF2-40B4-BE49-F238E27FC236}">
              <a16:creationId xmlns:a16="http://schemas.microsoft.com/office/drawing/2014/main" id="{831D940A-A067-8DA9-2D32-5C369DB67A07}"/>
            </a:ext>
          </a:extLst>
        </xdr:cNvPr>
        <xdr:cNvSpPr>
          <a:spLocks noChangeShapeType="1"/>
        </xdr:cNvSpPr>
      </xdr:nvSpPr>
      <xdr:spPr bwMode="auto">
        <a:xfrm>
          <a:off x="5534025" y="14297025"/>
          <a:ext cx="11334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64</xdr:row>
      <xdr:rowOff>142875</xdr:rowOff>
    </xdr:from>
    <xdr:to>
      <xdr:col>17</xdr:col>
      <xdr:colOff>0</xdr:colOff>
      <xdr:row>64</xdr:row>
      <xdr:rowOff>142875</xdr:rowOff>
    </xdr:to>
    <xdr:sp macro="" textlink="">
      <xdr:nvSpPr>
        <xdr:cNvPr id="36209" name="Line 51">
          <a:extLst>
            <a:ext uri="{FF2B5EF4-FFF2-40B4-BE49-F238E27FC236}">
              <a16:creationId xmlns:a16="http://schemas.microsoft.com/office/drawing/2014/main" id="{29903B18-ADE2-B777-05B8-187751157153}"/>
            </a:ext>
          </a:extLst>
        </xdr:cNvPr>
        <xdr:cNvSpPr>
          <a:spLocks noChangeShapeType="1"/>
        </xdr:cNvSpPr>
      </xdr:nvSpPr>
      <xdr:spPr bwMode="auto">
        <a:xfrm>
          <a:off x="5534025" y="14573250"/>
          <a:ext cx="17811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161925</xdr:colOff>
      <xdr:row>62</xdr:row>
      <xdr:rowOff>0</xdr:rowOff>
    </xdr:from>
    <xdr:to>
      <xdr:col>15</xdr:col>
      <xdr:colOff>161925</xdr:colOff>
      <xdr:row>66</xdr:row>
      <xdr:rowOff>0</xdr:rowOff>
    </xdr:to>
    <xdr:sp macro="" textlink="">
      <xdr:nvSpPr>
        <xdr:cNvPr id="36210" name="Line 52">
          <a:extLst>
            <a:ext uri="{FF2B5EF4-FFF2-40B4-BE49-F238E27FC236}">
              <a16:creationId xmlns:a16="http://schemas.microsoft.com/office/drawing/2014/main" id="{ED4D1C53-7D4F-2717-E0C4-BD8A18EDCD1D}"/>
            </a:ext>
          </a:extLst>
        </xdr:cNvPr>
        <xdr:cNvSpPr>
          <a:spLocks noChangeShapeType="1"/>
        </xdr:cNvSpPr>
      </xdr:nvSpPr>
      <xdr:spPr bwMode="auto">
        <a:xfrm>
          <a:off x="6677025" y="13963650"/>
          <a:ext cx="0" cy="8667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142875</xdr:colOff>
      <xdr:row>94</xdr:row>
      <xdr:rowOff>38100</xdr:rowOff>
    </xdr:from>
    <xdr:to>
      <xdr:col>12</xdr:col>
      <xdr:colOff>142875</xdr:colOff>
      <xdr:row>96</xdr:row>
      <xdr:rowOff>0</xdr:rowOff>
    </xdr:to>
    <xdr:sp macro="" textlink="">
      <xdr:nvSpPr>
        <xdr:cNvPr id="36211" name="Line 53">
          <a:extLst>
            <a:ext uri="{FF2B5EF4-FFF2-40B4-BE49-F238E27FC236}">
              <a16:creationId xmlns:a16="http://schemas.microsoft.com/office/drawing/2014/main" id="{DC1074F9-650F-22CF-596B-DBD0E71E1D79}"/>
            </a:ext>
          </a:extLst>
        </xdr:cNvPr>
        <xdr:cNvSpPr>
          <a:spLocks noChangeShapeType="1"/>
        </xdr:cNvSpPr>
      </xdr:nvSpPr>
      <xdr:spPr bwMode="auto">
        <a:xfrm>
          <a:off x="5676900" y="21726525"/>
          <a:ext cx="0" cy="6858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118</xdr:row>
      <xdr:rowOff>266700</xdr:rowOff>
    </xdr:from>
    <xdr:to>
      <xdr:col>8</xdr:col>
      <xdr:colOff>0</xdr:colOff>
      <xdr:row>119</xdr:row>
      <xdr:rowOff>0</xdr:rowOff>
    </xdr:to>
    <xdr:sp macro="" textlink="">
      <xdr:nvSpPr>
        <xdr:cNvPr id="36212" name="Line 116">
          <a:extLst>
            <a:ext uri="{FF2B5EF4-FFF2-40B4-BE49-F238E27FC236}">
              <a16:creationId xmlns:a16="http://schemas.microsoft.com/office/drawing/2014/main" id="{1DD5D988-863B-F196-23A0-C41E77169702}"/>
            </a:ext>
          </a:extLst>
        </xdr:cNvPr>
        <xdr:cNvSpPr>
          <a:spLocks noChangeShapeType="1"/>
        </xdr:cNvSpPr>
      </xdr:nvSpPr>
      <xdr:spPr bwMode="auto">
        <a:xfrm>
          <a:off x="4705350" y="269462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118</xdr:row>
      <xdr:rowOff>266700</xdr:rowOff>
    </xdr:from>
    <xdr:to>
      <xdr:col>9</xdr:col>
      <xdr:colOff>0</xdr:colOff>
      <xdr:row>119</xdr:row>
      <xdr:rowOff>0</xdr:rowOff>
    </xdr:to>
    <xdr:sp macro="" textlink="">
      <xdr:nvSpPr>
        <xdr:cNvPr id="36213" name="Line 117">
          <a:extLst>
            <a:ext uri="{FF2B5EF4-FFF2-40B4-BE49-F238E27FC236}">
              <a16:creationId xmlns:a16="http://schemas.microsoft.com/office/drawing/2014/main" id="{8A57D5EE-9092-D88D-BA88-577D12EDF193}"/>
            </a:ext>
          </a:extLst>
        </xdr:cNvPr>
        <xdr:cNvSpPr>
          <a:spLocks noChangeShapeType="1"/>
        </xdr:cNvSpPr>
      </xdr:nvSpPr>
      <xdr:spPr bwMode="auto">
        <a:xfrm>
          <a:off x="5153025" y="269462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137</xdr:row>
      <xdr:rowOff>0</xdr:rowOff>
    </xdr:from>
    <xdr:to>
      <xdr:col>9</xdr:col>
      <xdr:colOff>0</xdr:colOff>
      <xdr:row>137</xdr:row>
      <xdr:rowOff>0</xdr:rowOff>
    </xdr:to>
    <xdr:sp macro="" textlink="">
      <xdr:nvSpPr>
        <xdr:cNvPr id="36214" name="Line 118">
          <a:extLst>
            <a:ext uri="{FF2B5EF4-FFF2-40B4-BE49-F238E27FC236}">
              <a16:creationId xmlns:a16="http://schemas.microsoft.com/office/drawing/2014/main" id="{061BE89D-1E7B-0CE3-A783-44BAA31A7D43}"/>
            </a:ext>
          </a:extLst>
        </xdr:cNvPr>
        <xdr:cNvSpPr>
          <a:spLocks noChangeShapeType="1"/>
        </xdr:cNvSpPr>
      </xdr:nvSpPr>
      <xdr:spPr bwMode="auto">
        <a:xfrm>
          <a:off x="5153025" y="313658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137</xdr:row>
      <xdr:rowOff>0</xdr:rowOff>
    </xdr:from>
    <xdr:to>
      <xdr:col>8</xdr:col>
      <xdr:colOff>0</xdr:colOff>
      <xdr:row>137</xdr:row>
      <xdr:rowOff>0</xdr:rowOff>
    </xdr:to>
    <xdr:sp macro="" textlink="">
      <xdr:nvSpPr>
        <xdr:cNvPr id="36215" name="Line 119">
          <a:extLst>
            <a:ext uri="{FF2B5EF4-FFF2-40B4-BE49-F238E27FC236}">
              <a16:creationId xmlns:a16="http://schemas.microsoft.com/office/drawing/2014/main" id="{0BB282EA-E996-B41C-695E-B9E0295F2E60}"/>
            </a:ext>
          </a:extLst>
        </xdr:cNvPr>
        <xdr:cNvSpPr>
          <a:spLocks noChangeShapeType="1"/>
        </xdr:cNvSpPr>
      </xdr:nvSpPr>
      <xdr:spPr bwMode="auto">
        <a:xfrm>
          <a:off x="4705350" y="313658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361950</xdr:colOff>
      <xdr:row>138</xdr:row>
      <xdr:rowOff>0</xdr:rowOff>
    </xdr:from>
    <xdr:to>
      <xdr:col>12</xdr:col>
      <xdr:colOff>361950</xdr:colOff>
      <xdr:row>138</xdr:row>
      <xdr:rowOff>0</xdr:rowOff>
    </xdr:to>
    <xdr:sp macro="" textlink="">
      <xdr:nvSpPr>
        <xdr:cNvPr id="36216" name="Line 120">
          <a:extLst>
            <a:ext uri="{FF2B5EF4-FFF2-40B4-BE49-F238E27FC236}">
              <a16:creationId xmlns:a16="http://schemas.microsoft.com/office/drawing/2014/main" id="{611A635A-741F-AC2C-F240-93D75AAE5963}"/>
            </a:ext>
          </a:extLst>
        </xdr:cNvPr>
        <xdr:cNvSpPr>
          <a:spLocks noChangeShapeType="1"/>
        </xdr:cNvSpPr>
      </xdr:nvSpPr>
      <xdr:spPr bwMode="auto">
        <a:xfrm>
          <a:off x="5895975" y="317468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113</xdr:row>
      <xdr:rowOff>9525</xdr:rowOff>
    </xdr:from>
    <xdr:to>
      <xdr:col>1</xdr:col>
      <xdr:colOff>0</xdr:colOff>
      <xdr:row>116</xdr:row>
      <xdr:rowOff>0</xdr:rowOff>
    </xdr:to>
    <xdr:sp macro="" textlink="">
      <xdr:nvSpPr>
        <xdr:cNvPr id="36217" name="Line 123">
          <a:extLst>
            <a:ext uri="{FF2B5EF4-FFF2-40B4-BE49-F238E27FC236}">
              <a16:creationId xmlns:a16="http://schemas.microsoft.com/office/drawing/2014/main" id="{35C3A1A8-8CC5-0AAE-5F14-34B3DB86A0AF}"/>
            </a:ext>
          </a:extLst>
        </xdr:cNvPr>
        <xdr:cNvSpPr>
          <a:spLocks noChangeShapeType="1"/>
        </xdr:cNvSpPr>
      </xdr:nvSpPr>
      <xdr:spPr bwMode="auto">
        <a:xfrm>
          <a:off x="581025" y="25822275"/>
          <a:ext cx="0" cy="5905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113</xdr:row>
      <xdr:rowOff>66675</xdr:rowOff>
    </xdr:from>
    <xdr:to>
      <xdr:col>15</xdr:col>
      <xdr:colOff>152400</xdr:colOff>
      <xdr:row>113</xdr:row>
      <xdr:rowOff>66675</xdr:rowOff>
    </xdr:to>
    <xdr:sp macro="" textlink="">
      <xdr:nvSpPr>
        <xdr:cNvPr id="36218" name="Line 125">
          <a:extLst>
            <a:ext uri="{FF2B5EF4-FFF2-40B4-BE49-F238E27FC236}">
              <a16:creationId xmlns:a16="http://schemas.microsoft.com/office/drawing/2014/main" id="{4D075709-98F2-A7A5-A50B-EE4E3009D395}"/>
            </a:ext>
          </a:extLst>
        </xdr:cNvPr>
        <xdr:cNvSpPr>
          <a:spLocks noChangeShapeType="1"/>
        </xdr:cNvSpPr>
      </xdr:nvSpPr>
      <xdr:spPr bwMode="auto">
        <a:xfrm>
          <a:off x="5534025" y="25879425"/>
          <a:ext cx="11334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114</xdr:row>
      <xdr:rowOff>142875</xdr:rowOff>
    </xdr:from>
    <xdr:to>
      <xdr:col>16</xdr:col>
      <xdr:colOff>485775</xdr:colOff>
      <xdr:row>114</xdr:row>
      <xdr:rowOff>142875</xdr:rowOff>
    </xdr:to>
    <xdr:sp macro="" textlink="">
      <xdr:nvSpPr>
        <xdr:cNvPr id="36219" name="Line 126">
          <a:extLst>
            <a:ext uri="{FF2B5EF4-FFF2-40B4-BE49-F238E27FC236}">
              <a16:creationId xmlns:a16="http://schemas.microsoft.com/office/drawing/2014/main" id="{9D13FA8A-DDCE-E69D-5604-94A04F60A00D}"/>
            </a:ext>
          </a:extLst>
        </xdr:cNvPr>
        <xdr:cNvSpPr>
          <a:spLocks noChangeShapeType="1"/>
        </xdr:cNvSpPr>
      </xdr:nvSpPr>
      <xdr:spPr bwMode="auto">
        <a:xfrm>
          <a:off x="5534025" y="26155650"/>
          <a:ext cx="17811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161925</xdr:colOff>
      <xdr:row>112</xdr:row>
      <xdr:rowOff>0</xdr:rowOff>
    </xdr:from>
    <xdr:to>
      <xdr:col>15</xdr:col>
      <xdr:colOff>161925</xdr:colOff>
      <xdr:row>116</xdr:row>
      <xdr:rowOff>0</xdr:rowOff>
    </xdr:to>
    <xdr:sp macro="" textlink="">
      <xdr:nvSpPr>
        <xdr:cNvPr id="36220" name="Line 127">
          <a:extLst>
            <a:ext uri="{FF2B5EF4-FFF2-40B4-BE49-F238E27FC236}">
              <a16:creationId xmlns:a16="http://schemas.microsoft.com/office/drawing/2014/main" id="{18CBE016-A1CB-E64E-BB0E-486DE2653BD1}"/>
            </a:ext>
          </a:extLst>
        </xdr:cNvPr>
        <xdr:cNvSpPr>
          <a:spLocks noChangeShapeType="1"/>
        </xdr:cNvSpPr>
      </xdr:nvSpPr>
      <xdr:spPr bwMode="auto">
        <a:xfrm>
          <a:off x="6677025" y="25546050"/>
          <a:ext cx="0" cy="8667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142875</xdr:colOff>
      <xdr:row>94</xdr:row>
      <xdr:rowOff>9525</xdr:rowOff>
    </xdr:from>
    <xdr:to>
      <xdr:col>12</xdr:col>
      <xdr:colOff>142875</xdr:colOff>
      <xdr:row>96</xdr:row>
      <xdr:rowOff>0</xdr:rowOff>
    </xdr:to>
    <xdr:sp macro="" textlink="">
      <xdr:nvSpPr>
        <xdr:cNvPr id="36221" name="Line 136">
          <a:extLst>
            <a:ext uri="{FF2B5EF4-FFF2-40B4-BE49-F238E27FC236}">
              <a16:creationId xmlns:a16="http://schemas.microsoft.com/office/drawing/2014/main" id="{E1F61596-2E30-49B0-E21F-E3485EC79EE2}"/>
            </a:ext>
          </a:extLst>
        </xdr:cNvPr>
        <xdr:cNvSpPr>
          <a:spLocks noChangeShapeType="1"/>
        </xdr:cNvSpPr>
      </xdr:nvSpPr>
      <xdr:spPr bwMode="auto">
        <a:xfrm>
          <a:off x="5676900" y="21697950"/>
          <a:ext cx="0" cy="7143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142875</xdr:colOff>
      <xdr:row>144</xdr:row>
      <xdr:rowOff>9525</xdr:rowOff>
    </xdr:from>
    <xdr:to>
      <xdr:col>12</xdr:col>
      <xdr:colOff>142875</xdr:colOff>
      <xdr:row>146</xdr:row>
      <xdr:rowOff>0</xdr:rowOff>
    </xdr:to>
    <xdr:sp macro="" textlink="">
      <xdr:nvSpPr>
        <xdr:cNvPr id="36222" name="Line 138">
          <a:extLst>
            <a:ext uri="{FF2B5EF4-FFF2-40B4-BE49-F238E27FC236}">
              <a16:creationId xmlns:a16="http://schemas.microsoft.com/office/drawing/2014/main" id="{F612DA8C-6F46-780A-1285-881E6756BAB8}"/>
            </a:ext>
          </a:extLst>
        </xdr:cNvPr>
        <xdr:cNvSpPr>
          <a:spLocks noChangeShapeType="1"/>
        </xdr:cNvSpPr>
      </xdr:nvSpPr>
      <xdr:spPr bwMode="auto">
        <a:xfrm>
          <a:off x="5676900" y="33280350"/>
          <a:ext cx="0" cy="7143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95250</xdr:colOff>
      <xdr:row>112</xdr:row>
      <xdr:rowOff>66675</xdr:rowOff>
    </xdr:from>
    <xdr:to>
      <xdr:col>10</xdr:col>
      <xdr:colOff>104775</xdr:colOff>
      <xdr:row>115</xdr:row>
      <xdr:rowOff>123825</xdr:rowOff>
    </xdr:to>
    <xdr:sp macro="" textlink="">
      <xdr:nvSpPr>
        <xdr:cNvPr id="36224" name="Line 49">
          <a:extLst>
            <a:ext uri="{FF2B5EF4-FFF2-40B4-BE49-F238E27FC236}">
              <a16:creationId xmlns:a16="http://schemas.microsoft.com/office/drawing/2014/main" id="{0F7C6CB4-0B6A-0831-AC75-279A5BDCD16F}"/>
            </a:ext>
          </a:extLst>
        </xdr:cNvPr>
        <xdr:cNvSpPr>
          <a:spLocks noChangeShapeType="1"/>
        </xdr:cNvSpPr>
      </xdr:nvSpPr>
      <xdr:spPr bwMode="auto">
        <a:xfrm flipH="1">
          <a:off x="4800600" y="25612725"/>
          <a:ext cx="657225" cy="7239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113</xdr:row>
      <xdr:rowOff>66675</xdr:rowOff>
    </xdr:from>
    <xdr:to>
      <xdr:col>15</xdr:col>
      <xdr:colOff>152400</xdr:colOff>
      <xdr:row>113</xdr:row>
      <xdr:rowOff>66675</xdr:rowOff>
    </xdr:to>
    <xdr:sp macro="" textlink="">
      <xdr:nvSpPr>
        <xdr:cNvPr id="36225" name="Line 50">
          <a:extLst>
            <a:ext uri="{FF2B5EF4-FFF2-40B4-BE49-F238E27FC236}">
              <a16:creationId xmlns:a16="http://schemas.microsoft.com/office/drawing/2014/main" id="{B54321A1-F7D6-7702-C1C3-251437D6E1D2}"/>
            </a:ext>
          </a:extLst>
        </xdr:cNvPr>
        <xdr:cNvSpPr>
          <a:spLocks noChangeShapeType="1"/>
        </xdr:cNvSpPr>
      </xdr:nvSpPr>
      <xdr:spPr bwMode="auto">
        <a:xfrm>
          <a:off x="5534025" y="25879425"/>
          <a:ext cx="11334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114</xdr:row>
      <xdr:rowOff>142875</xdr:rowOff>
    </xdr:from>
    <xdr:to>
      <xdr:col>16</xdr:col>
      <xdr:colOff>485775</xdr:colOff>
      <xdr:row>114</xdr:row>
      <xdr:rowOff>142875</xdr:rowOff>
    </xdr:to>
    <xdr:sp macro="" textlink="">
      <xdr:nvSpPr>
        <xdr:cNvPr id="36226" name="Line 51">
          <a:extLst>
            <a:ext uri="{FF2B5EF4-FFF2-40B4-BE49-F238E27FC236}">
              <a16:creationId xmlns:a16="http://schemas.microsoft.com/office/drawing/2014/main" id="{C02F3F51-0FD9-3E30-94D0-D1D23F8C50F3}"/>
            </a:ext>
          </a:extLst>
        </xdr:cNvPr>
        <xdr:cNvSpPr>
          <a:spLocks noChangeShapeType="1"/>
        </xdr:cNvSpPr>
      </xdr:nvSpPr>
      <xdr:spPr bwMode="auto">
        <a:xfrm>
          <a:off x="5534025" y="26155650"/>
          <a:ext cx="17811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161925</xdr:colOff>
      <xdr:row>112</xdr:row>
      <xdr:rowOff>0</xdr:rowOff>
    </xdr:from>
    <xdr:to>
      <xdr:col>15</xdr:col>
      <xdr:colOff>161925</xdr:colOff>
      <xdr:row>116</xdr:row>
      <xdr:rowOff>0</xdr:rowOff>
    </xdr:to>
    <xdr:sp macro="" textlink="">
      <xdr:nvSpPr>
        <xdr:cNvPr id="36227" name="Line 52">
          <a:extLst>
            <a:ext uri="{FF2B5EF4-FFF2-40B4-BE49-F238E27FC236}">
              <a16:creationId xmlns:a16="http://schemas.microsoft.com/office/drawing/2014/main" id="{00889553-381B-A283-912C-3C6117E55E80}"/>
            </a:ext>
          </a:extLst>
        </xdr:cNvPr>
        <xdr:cNvSpPr>
          <a:spLocks noChangeShapeType="1"/>
        </xdr:cNvSpPr>
      </xdr:nvSpPr>
      <xdr:spPr bwMode="auto">
        <a:xfrm>
          <a:off x="6677025" y="25546050"/>
          <a:ext cx="0" cy="8667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137</xdr:row>
      <xdr:rowOff>0</xdr:rowOff>
    </xdr:from>
    <xdr:to>
      <xdr:col>9</xdr:col>
      <xdr:colOff>0</xdr:colOff>
      <xdr:row>137</xdr:row>
      <xdr:rowOff>0</xdr:rowOff>
    </xdr:to>
    <xdr:sp macro="" textlink="">
      <xdr:nvSpPr>
        <xdr:cNvPr id="36228" name="Line 43">
          <a:extLst>
            <a:ext uri="{FF2B5EF4-FFF2-40B4-BE49-F238E27FC236}">
              <a16:creationId xmlns:a16="http://schemas.microsoft.com/office/drawing/2014/main" id="{9EB8A1C9-B357-DAE4-1754-EADFD836B8B1}"/>
            </a:ext>
          </a:extLst>
        </xdr:cNvPr>
        <xdr:cNvSpPr>
          <a:spLocks noChangeShapeType="1"/>
        </xdr:cNvSpPr>
      </xdr:nvSpPr>
      <xdr:spPr bwMode="auto">
        <a:xfrm>
          <a:off x="5153025" y="313658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137</xdr:row>
      <xdr:rowOff>0</xdr:rowOff>
    </xdr:from>
    <xdr:to>
      <xdr:col>8</xdr:col>
      <xdr:colOff>0</xdr:colOff>
      <xdr:row>137</xdr:row>
      <xdr:rowOff>0</xdr:rowOff>
    </xdr:to>
    <xdr:sp macro="" textlink="">
      <xdr:nvSpPr>
        <xdr:cNvPr id="36229" name="Line 44">
          <a:extLst>
            <a:ext uri="{FF2B5EF4-FFF2-40B4-BE49-F238E27FC236}">
              <a16:creationId xmlns:a16="http://schemas.microsoft.com/office/drawing/2014/main" id="{4B06F9DA-8F69-6AD9-D683-FEE4EE976318}"/>
            </a:ext>
          </a:extLst>
        </xdr:cNvPr>
        <xdr:cNvSpPr>
          <a:spLocks noChangeShapeType="1"/>
        </xdr:cNvSpPr>
      </xdr:nvSpPr>
      <xdr:spPr bwMode="auto">
        <a:xfrm>
          <a:off x="4705350" y="313658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113</xdr:row>
      <xdr:rowOff>66675</xdr:rowOff>
    </xdr:from>
    <xdr:to>
      <xdr:col>15</xdr:col>
      <xdr:colOff>152400</xdr:colOff>
      <xdr:row>113</xdr:row>
      <xdr:rowOff>66675</xdr:rowOff>
    </xdr:to>
    <xdr:sp macro="" textlink="">
      <xdr:nvSpPr>
        <xdr:cNvPr id="36230" name="Line 50">
          <a:extLst>
            <a:ext uri="{FF2B5EF4-FFF2-40B4-BE49-F238E27FC236}">
              <a16:creationId xmlns:a16="http://schemas.microsoft.com/office/drawing/2014/main" id="{AA4E7665-7735-D01C-D2D0-76A55F563999}"/>
            </a:ext>
          </a:extLst>
        </xdr:cNvPr>
        <xdr:cNvSpPr>
          <a:spLocks noChangeShapeType="1"/>
        </xdr:cNvSpPr>
      </xdr:nvSpPr>
      <xdr:spPr bwMode="auto">
        <a:xfrm>
          <a:off x="5534025" y="25879425"/>
          <a:ext cx="11334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114</xdr:row>
      <xdr:rowOff>142875</xdr:rowOff>
    </xdr:from>
    <xdr:to>
      <xdr:col>17</xdr:col>
      <xdr:colOff>0</xdr:colOff>
      <xdr:row>114</xdr:row>
      <xdr:rowOff>142875</xdr:rowOff>
    </xdr:to>
    <xdr:sp macro="" textlink="">
      <xdr:nvSpPr>
        <xdr:cNvPr id="36231" name="Line 51">
          <a:extLst>
            <a:ext uri="{FF2B5EF4-FFF2-40B4-BE49-F238E27FC236}">
              <a16:creationId xmlns:a16="http://schemas.microsoft.com/office/drawing/2014/main" id="{9654D43F-3ED4-3879-99F4-6692DC31CE39}"/>
            </a:ext>
          </a:extLst>
        </xdr:cNvPr>
        <xdr:cNvSpPr>
          <a:spLocks noChangeShapeType="1"/>
        </xdr:cNvSpPr>
      </xdr:nvSpPr>
      <xdr:spPr bwMode="auto">
        <a:xfrm>
          <a:off x="5534025" y="26155650"/>
          <a:ext cx="17811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161925</xdr:colOff>
      <xdr:row>112</xdr:row>
      <xdr:rowOff>0</xdr:rowOff>
    </xdr:from>
    <xdr:to>
      <xdr:col>15</xdr:col>
      <xdr:colOff>161925</xdr:colOff>
      <xdr:row>116</xdr:row>
      <xdr:rowOff>0</xdr:rowOff>
    </xdr:to>
    <xdr:sp macro="" textlink="">
      <xdr:nvSpPr>
        <xdr:cNvPr id="36232" name="Line 52">
          <a:extLst>
            <a:ext uri="{FF2B5EF4-FFF2-40B4-BE49-F238E27FC236}">
              <a16:creationId xmlns:a16="http://schemas.microsoft.com/office/drawing/2014/main" id="{D6555BE8-CF72-DDDB-2569-B3A0C4B8561A}"/>
            </a:ext>
          </a:extLst>
        </xdr:cNvPr>
        <xdr:cNvSpPr>
          <a:spLocks noChangeShapeType="1"/>
        </xdr:cNvSpPr>
      </xdr:nvSpPr>
      <xdr:spPr bwMode="auto">
        <a:xfrm>
          <a:off x="6677025" y="25546050"/>
          <a:ext cx="0" cy="8667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390525</xdr:colOff>
      <xdr:row>62</xdr:row>
      <xdr:rowOff>133349</xdr:rowOff>
    </xdr:from>
    <xdr:to>
      <xdr:col>15</xdr:col>
      <xdr:colOff>104775</xdr:colOff>
      <xdr:row>63</xdr:row>
      <xdr:rowOff>28574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A4809E27-7A4B-618E-28C5-E08C94FD2E2C}"/>
            </a:ext>
          </a:extLst>
        </xdr:cNvPr>
        <xdr:cNvSpPr/>
      </xdr:nvSpPr>
      <xdr:spPr bwMode="auto">
        <a:xfrm flipV="1">
          <a:off x="6677025" y="13963649"/>
          <a:ext cx="180975" cy="1619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en-US" altLang="ja-JP" sz="1100"/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371475</xdr:colOff>
      <xdr:row>62</xdr:row>
      <xdr:rowOff>57149</xdr:rowOff>
    </xdr:from>
    <xdr:to>
      <xdr:col>15</xdr:col>
      <xdr:colOff>104775</xdr:colOff>
      <xdr:row>63</xdr:row>
      <xdr:rowOff>28574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7285584E-7EA8-D26E-AA01-D7C9D14C1CCE}"/>
            </a:ext>
          </a:extLst>
        </xdr:cNvPr>
        <xdr:cNvSpPr/>
      </xdr:nvSpPr>
      <xdr:spPr bwMode="auto">
        <a:xfrm>
          <a:off x="6657975" y="13887449"/>
          <a:ext cx="200025" cy="238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％</a:t>
          </a:r>
          <a:endParaRPr kumimoji="1" lang="en-US" altLang="ja-JP" sz="11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14</xdr:col>
      <xdr:colOff>361950</xdr:colOff>
      <xdr:row>112</xdr:row>
      <xdr:rowOff>57150</xdr:rowOff>
    </xdr:from>
    <xdr:to>
      <xdr:col>15</xdr:col>
      <xdr:colOff>95250</xdr:colOff>
      <xdr:row>113</xdr:row>
      <xdr:rowOff>28575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FA41F789-CC75-419E-9FBC-E52E9BDBA6E8}"/>
            </a:ext>
          </a:extLst>
        </xdr:cNvPr>
        <xdr:cNvSpPr/>
      </xdr:nvSpPr>
      <xdr:spPr bwMode="auto">
        <a:xfrm>
          <a:off x="6648450" y="25469850"/>
          <a:ext cx="200025" cy="238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％</a:t>
          </a:r>
          <a:endParaRPr kumimoji="1" lang="en-US" altLang="ja-JP" sz="11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14</xdr:col>
      <xdr:colOff>361950</xdr:colOff>
      <xdr:row>113</xdr:row>
      <xdr:rowOff>85725</xdr:rowOff>
    </xdr:from>
    <xdr:to>
      <xdr:col>15</xdr:col>
      <xdr:colOff>95250</xdr:colOff>
      <xdr:row>114</xdr:row>
      <xdr:rowOff>123825</xdr:rowOff>
    </xdr:to>
    <xdr:sp macro="" textlink="">
      <xdr:nvSpPr>
        <xdr:cNvPr id="17" name="正方形/長方形 16">
          <a:extLst>
            <a:ext uri="{FF2B5EF4-FFF2-40B4-BE49-F238E27FC236}">
              <a16:creationId xmlns:a16="http://schemas.microsoft.com/office/drawing/2014/main" id="{B8FD38AA-3557-424D-96CC-F3B904BB07E3}"/>
            </a:ext>
          </a:extLst>
        </xdr:cNvPr>
        <xdr:cNvSpPr/>
      </xdr:nvSpPr>
      <xdr:spPr bwMode="auto">
        <a:xfrm>
          <a:off x="6648450" y="25765125"/>
          <a:ext cx="200025" cy="238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％</a:t>
          </a:r>
          <a:endParaRPr kumimoji="1" lang="en-US" altLang="ja-JP" sz="11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14</xdr:col>
      <xdr:colOff>371475</xdr:colOff>
      <xdr:row>63</xdr:row>
      <xdr:rowOff>85725</xdr:rowOff>
    </xdr:from>
    <xdr:to>
      <xdr:col>15</xdr:col>
      <xdr:colOff>104775</xdr:colOff>
      <xdr:row>64</xdr:row>
      <xdr:rowOff>123825</xdr:rowOff>
    </xdr:to>
    <xdr:sp macro="" textlink="">
      <xdr:nvSpPr>
        <xdr:cNvPr id="24" name="正方形/長方形 23">
          <a:extLst>
            <a:ext uri="{FF2B5EF4-FFF2-40B4-BE49-F238E27FC236}">
              <a16:creationId xmlns:a16="http://schemas.microsoft.com/office/drawing/2014/main" id="{F07327A6-DE50-4C8A-8288-8B4964D7C1EE}"/>
            </a:ext>
          </a:extLst>
        </xdr:cNvPr>
        <xdr:cNvSpPr/>
      </xdr:nvSpPr>
      <xdr:spPr bwMode="auto">
        <a:xfrm>
          <a:off x="6657975" y="14182725"/>
          <a:ext cx="200025" cy="238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明朝" panose="02020600040205080304" pitchFamily="18" charset="-128"/>
              <a:ea typeface="ＭＳ Ｐ明朝" panose="02020600040205080304" pitchFamily="18" charset="-128"/>
            </a:rPr>
            <a:t>％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12</xdr:row>
      <xdr:rowOff>266700</xdr:rowOff>
    </xdr:from>
    <xdr:to>
      <xdr:col>8</xdr:col>
      <xdr:colOff>0</xdr:colOff>
      <xdr:row>13</xdr:row>
      <xdr:rowOff>0</xdr:rowOff>
    </xdr:to>
    <xdr:sp macro="" textlink="">
      <xdr:nvSpPr>
        <xdr:cNvPr id="2" name="Line 2">
          <a:extLst>
            <a:ext uri="{FF2B5EF4-FFF2-40B4-BE49-F238E27FC236}">
              <a16:creationId xmlns:a16="http://schemas.microsoft.com/office/drawing/2014/main" id="{524E1BD2-B22B-459B-81C5-9E2C44F9F6C5}"/>
            </a:ext>
          </a:extLst>
        </xdr:cNvPr>
        <xdr:cNvSpPr>
          <a:spLocks noChangeShapeType="1"/>
        </xdr:cNvSpPr>
      </xdr:nvSpPr>
      <xdr:spPr bwMode="auto">
        <a:xfrm>
          <a:off x="4705350" y="38195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12</xdr:row>
      <xdr:rowOff>266700</xdr:rowOff>
    </xdr:from>
    <xdr:to>
      <xdr:col>9</xdr:col>
      <xdr:colOff>0</xdr:colOff>
      <xdr:row>13</xdr:row>
      <xdr:rowOff>0</xdr:rowOff>
    </xdr:to>
    <xdr:sp macro="" textlink="">
      <xdr:nvSpPr>
        <xdr:cNvPr id="3" name="Line 7">
          <a:extLst>
            <a:ext uri="{FF2B5EF4-FFF2-40B4-BE49-F238E27FC236}">
              <a16:creationId xmlns:a16="http://schemas.microsoft.com/office/drawing/2014/main" id="{6C57EE27-8679-4998-91E1-6C644D3BB56C}"/>
            </a:ext>
          </a:extLst>
        </xdr:cNvPr>
        <xdr:cNvSpPr>
          <a:spLocks noChangeShapeType="1"/>
        </xdr:cNvSpPr>
      </xdr:nvSpPr>
      <xdr:spPr bwMode="auto">
        <a:xfrm>
          <a:off x="5153025" y="38195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41</xdr:row>
      <xdr:rowOff>0</xdr:rowOff>
    </xdr:from>
    <xdr:to>
      <xdr:col>9</xdr:col>
      <xdr:colOff>0</xdr:colOff>
      <xdr:row>41</xdr:row>
      <xdr:rowOff>0</xdr:rowOff>
    </xdr:to>
    <xdr:sp macro="" textlink="">
      <xdr:nvSpPr>
        <xdr:cNvPr id="4" name="Line 27">
          <a:extLst>
            <a:ext uri="{FF2B5EF4-FFF2-40B4-BE49-F238E27FC236}">
              <a16:creationId xmlns:a16="http://schemas.microsoft.com/office/drawing/2014/main" id="{515DB8FF-C8CE-4BE9-9473-E20112C5AFB6}"/>
            </a:ext>
          </a:extLst>
        </xdr:cNvPr>
        <xdr:cNvSpPr>
          <a:spLocks noChangeShapeType="1"/>
        </xdr:cNvSpPr>
      </xdr:nvSpPr>
      <xdr:spPr bwMode="auto">
        <a:xfrm>
          <a:off x="5153025" y="82391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41</xdr:row>
      <xdr:rowOff>0</xdr:rowOff>
    </xdr:from>
    <xdr:to>
      <xdr:col>8</xdr:col>
      <xdr:colOff>0</xdr:colOff>
      <xdr:row>41</xdr:row>
      <xdr:rowOff>0</xdr:rowOff>
    </xdr:to>
    <xdr:sp macro="" textlink="">
      <xdr:nvSpPr>
        <xdr:cNvPr id="5" name="Line 28">
          <a:extLst>
            <a:ext uri="{FF2B5EF4-FFF2-40B4-BE49-F238E27FC236}">
              <a16:creationId xmlns:a16="http://schemas.microsoft.com/office/drawing/2014/main" id="{51522684-C438-4A77-A09A-6B06D9E533CC}"/>
            </a:ext>
          </a:extLst>
        </xdr:cNvPr>
        <xdr:cNvSpPr>
          <a:spLocks noChangeShapeType="1"/>
        </xdr:cNvSpPr>
      </xdr:nvSpPr>
      <xdr:spPr bwMode="auto">
        <a:xfrm>
          <a:off x="4705350" y="82391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361950</xdr:colOff>
      <xdr:row>42</xdr:row>
      <xdr:rowOff>0</xdr:rowOff>
    </xdr:from>
    <xdr:to>
      <xdr:col>12</xdr:col>
      <xdr:colOff>361950</xdr:colOff>
      <xdr:row>42</xdr:row>
      <xdr:rowOff>0</xdr:rowOff>
    </xdr:to>
    <xdr:sp macro="" textlink="">
      <xdr:nvSpPr>
        <xdr:cNvPr id="6" name="Line 33">
          <a:extLst>
            <a:ext uri="{FF2B5EF4-FFF2-40B4-BE49-F238E27FC236}">
              <a16:creationId xmlns:a16="http://schemas.microsoft.com/office/drawing/2014/main" id="{EB5C127C-0B09-49DA-B2AE-E596080BF939}"/>
            </a:ext>
          </a:extLst>
        </xdr:cNvPr>
        <xdr:cNvSpPr>
          <a:spLocks noChangeShapeType="1"/>
        </xdr:cNvSpPr>
      </xdr:nvSpPr>
      <xdr:spPr bwMode="auto">
        <a:xfrm>
          <a:off x="6057900" y="86201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63</xdr:row>
      <xdr:rowOff>266700</xdr:rowOff>
    </xdr:from>
    <xdr:to>
      <xdr:col>8</xdr:col>
      <xdr:colOff>0</xdr:colOff>
      <xdr:row>64</xdr:row>
      <xdr:rowOff>0</xdr:rowOff>
    </xdr:to>
    <xdr:sp macro="" textlink="">
      <xdr:nvSpPr>
        <xdr:cNvPr id="8" name="Line 41">
          <a:extLst>
            <a:ext uri="{FF2B5EF4-FFF2-40B4-BE49-F238E27FC236}">
              <a16:creationId xmlns:a16="http://schemas.microsoft.com/office/drawing/2014/main" id="{7801D33A-21E6-4A77-83A1-6C1BEB10FBBB}"/>
            </a:ext>
          </a:extLst>
        </xdr:cNvPr>
        <xdr:cNvSpPr>
          <a:spLocks noChangeShapeType="1"/>
        </xdr:cNvSpPr>
      </xdr:nvSpPr>
      <xdr:spPr bwMode="auto">
        <a:xfrm>
          <a:off x="4705350" y="152304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63</xdr:row>
      <xdr:rowOff>266700</xdr:rowOff>
    </xdr:from>
    <xdr:to>
      <xdr:col>9</xdr:col>
      <xdr:colOff>0</xdr:colOff>
      <xdr:row>64</xdr:row>
      <xdr:rowOff>0</xdr:rowOff>
    </xdr:to>
    <xdr:sp macro="" textlink="">
      <xdr:nvSpPr>
        <xdr:cNvPr id="9" name="Line 42">
          <a:extLst>
            <a:ext uri="{FF2B5EF4-FFF2-40B4-BE49-F238E27FC236}">
              <a16:creationId xmlns:a16="http://schemas.microsoft.com/office/drawing/2014/main" id="{50CC0FDF-424F-43E1-BCF9-65204A19CF0F}"/>
            </a:ext>
          </a:extLst>
        </xdr:cNvPr>
        <xdr:cNvSpPr>
          <a:spLocks noChangeShapeType="1"/>
        </xdr:cNvSpPr>
      </xdr:nvSpPr>
      <xdr:spPr bwMode="auto">
        <a:xfrm>
          <a:off x="5153025" y="152304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92</xdr:row>
      <xdr:rowOff>0</xdr:rowOff>
    </xdr:from>
    <xdr:to>
      <xdr:col>9</xdr:col>
      <xdr:colOff>0</xdr:colOff>
      <xdr:row>92</xdr:row>
      <xdr:rowOff>0</xdr:rowOff>
    </xdr:to>
    <xdr:sp macro="" textlink="">
      <xdr:nvSpPr>
        <xdr:cNvPr id="10" name="Line 43">
          <a:extLst>
            <a:ext uri="{FF2B5EF4-FFF2-40B4-BE49-F238E27FC236}">
              <a16:creationId xmlns:a16="http://schemas.microsoft.com/office/drawing/2014/main" id="{7C8E4FE2-417E-4FF0-A2B9-7BF1117FBA78}"/>
            </a:ext>
          </a:extLst>
        </xdr:cNvPr>
        <xdr:cNvSpPr>
          <a:spLocks noChangeShapeType="1"/>
        </xdr:cNvSpPr>
      </xdr:nvSpPr>
      <xdr:spPr bwMode="auto">
        <a:xfrm>
          <a:off x="5153025" y="196500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92</xdr:row>
      <xdr:rowOff>0</xdr:rowOff>
    </xdr:from>
    <xdr:to>
      <xdr:col>8</xdr:col>
      <xdr:colOff>0</xdr:colOff>
      <xdr:row>92</xdr:row>
      <xdr:rowOff>0</xdr:rowOff>
    </xdr:to>
    <xdr:sp macro="" textlink="">
      <xdr:nvSpPr>
        <xdr:cNvPr id="11" name="Line 44">
          <a:extLst>
            <a:ext uri="{FF2B5EF4-FFF2-40B4-BE49-F238E27FC236}">
              <a16:creationId xmlns:a16="http://schemas.microsoft.com/office/drawing/2014/main" id="{C3CE15DE-B78E-4E13-A49B-6E2F46EA3CBB}"/>
            </a:ext>
          </a:extLst>
        </xdr:cNvPr>
        <xdr:cNvSpPr>
          <a:spLocks noChangeShapeType="1"/>
        </xdr:cNvSpPr>
      </xdr:nvSpPr>
      <xdr:spPr bwMode="auto">
        <a:xfrm>
          <a:off x="4705350" y="196500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361950</xdr:colOff>
      <xdr:row>93</xdr:row>
      <xdr:rowOff>0</xdr:rowOff>
    </xdr:from>
    <xdr:to>
      <xdr:col>12</xdr:col>
      <xdr:colOff>361950</xdr:colOff>
      <xdr:row>93</xdr:row>
      <xdr:rowOff>0</xdr:rowOff>
    </xdr:to>
    <xdr:sp macro="" textlink="">
      <xdr:nvSpPr>
        <xdr:cNvPr id="12" name="Line 45">
          <a:extLst>
            <a:ext uri="{FF2B5EF4-FFF2-40B4-BE49-F238E27FC236}">
              <a16:creationId xmlns:a16="http://schemas.microsoft.com/office/drawing/2014/main" id="{B5DAA36D-DA79-4D2F-99B0-64D27D47F587}"/>
            </a:ext>
          </a:extLst>
        </xdr:cNvPr>
        <xdr:cNvSpPr>
          <a:spLocks noChangeShapeType="1"/>
        </xdr:cNvSpPr>
      </xdr:nvSpPr>
      <xdr:spPr bwMode="auto">
        <a:xfrm>
          <a:off x="6057900" y="200310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142875</xdr:colOff>
      <xdr:row>95</xdr:row>
      <xdr:rowOff>38100</xdr:rowOff>
    </xdr:from>
    <xdr:to>
      <xdr:col>12</xdr:col>
      <xdr:colOff>142875</xdr:colOff>
      <xdr:row>97</xdr:row>
      <xdr:rowOff>0</xdr:rowOff>
    </xdr:to>
    <xdr:sp macro="" textlink="">
      <xdr:nvSpPr>
        <xdr:cNvPr id="18" name="Line 53">
          <a:extLst>
            <a:ext uri="{FF2B5EF4-FFF2-40B4-BE49-F238E27FC236}">
              <a16:creationId xmlns:a16="http://schemas.microsoft.com/office/drawing/2014/main" id="{F4C91B8D-27FD-419B-BDA8-439B3B40D99E}"/>
            </a:ext>
          </a:extLst>
        </xdr:cNvPr>
        <xdr:cNvSpPr>
          <a:spLocks noChangeShapeType="1"/>
        </xdr:cNvSpPr>
      </xdr:nvSpPr>
      <xdr:spPr bwMode="auto">
        <a:xfrm>
          <a:off x="5838825" y="21593175"/>
          <a:ext cx="0" cy="6858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114</xdr:row>
      <xdr:rowOff>266700</xdr:rowOff>
    </xdr:from>
    <xdr:to>
      <xdr:col>8</xdr:col>
      <xdr:colOff>0</xdr:colOff>
      <xdr:row>115</xdr:row>
      <xdr:rowOff>0</xdr:rowOff>
    </xdr:to>
    <xdr:sp macro="" textlink="">
      <xdr:nvSpPr>
        <xdr:cNvPr id="19" name="Line 116">
          <a:extLst>
            <a:ext uri="{FF2B5EF4-FFF2-40B4-BE49-F238E27FC236}">
              <a16:creationId xmlns:a16="http://schemas.microsoft.com/office/drawing/2014/main" id="{EA68B601-FEE4-42FE-B97B-B19567BC0FCE}"/>
            </a:ext>
          </a:extLst>
        </xdr:cNvPr>
        <xdr:cNvSpPr>
          <a:spLocks noChangeShapeType="1"/>
        </xdr:cNvSpPr>
      </xdr:nvSpPr>
      <xdr:spPr bwMode="auto">
        <a:xfrm>
          <a:off x="4705350" y="268128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114</xdr:row>
      <xdr:rowOff>266700</xdr:rowOff>
    </xdr:from>
    <xdr:to>
      <xdr:col>9</xdr:col>
      <xdr:colOff>0</xdr:colOff>
      <xdr:row>115</xdr:row>
      <xdr:rowOff>0</xdr:rowOff>
    </xdr:to>
    <xdr:sp macro="" textlink="">
      <xdr:nvSpPr>
        <xdr:cNvPr id="20" name="Line 117">
          <a:extLst>
            <a:ext uri="{FF2B5EF4-FFF2-40B4-BE49-F238E27FC236}">
              <a16:creationId xmlns:a16="http://schemas.microsoft.com/office/drawing/2014/main" id="{0860D208-B4BE-489E-8542-93F9C13942E9}"/>
            </a:ext>
          </a:extLst>
        </xdr:cNvPr>
        <xdr:cNvSpPr>
          <a:spLocks noChangeShapeType="1"/>
        </xdr:cNvSpPr>
      </xdr:nvSpPr>
      <xdr:spPr bwMode="auto">
        <a:xfrm>
          <a:off x="5153025" y="268128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143</xdr:row>
      <xdr:rowOff>0</xdr:rowOff>
    </xdr:from>
    <xdr:to>
      <xdr:col>9</xdr:col>
      <xdr:colOff>0</xdr:colOff>
      <xdr:row>143</xdr:row>
      <xdr:rowOff>0</xdr:rowOff>
    </xdr:to>
    <xdr:sp macro="" textlink="">
      <xdr:nvSpPr>
        <xdr:cNvPr id="21" name="Line 118">
          <a:extLst>
            <a:ext uri="{FF2B5EF4-FFF2-40B4-BE49-F238E27FC236}">
              <a16:creationId xmlns:a16="http://schemas.microsoft.com/office/drawing/2014/main" id="{38D2D97C-E318-4031-9F4E-AEF0D2BAA0ED}"/>
            </a:ext>
          </a:extLst>
        </xdr:cNvPr>
        <xdr:cNvSpPr>
          <a:spLocks noChangeShapeType="1"/>
        </xdr:cNvSpPr>
      </xdr:nvSpPr>
      <xdr:spPr bwMode="auto">
        <a:xfrm>
          <a:off x="5153025" y="312324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143</xdr:row>
      <xdr:rowOff>0</xdr:rowOff>
    </xdr:from>
    <xdr:to>
      <xdr:col>8</xdr:col>
      <xdr:colOff>0</xdr:colOff>
      <xdr:row>143</xdr:row>
      <xdr:rowOff>0</xdr:rowOff>
    </xdr:to>
    <xdr:sp macro="" textlink="">
      <xdr:nvSpPr>
        <xdr:cNvPr id="22" name="Line 119">
          <a:extLst>
            <a:ext uri="{FF2B5EF4-FFF2-40B4-BE49-F238E27FC236}">
              <a16:creationId xmlns:a16="http://schemas.microsoft.com/office/drawing/2014/main" id="{C2343C07-22EF-4CA6-9ECE-56FDB0802B08}"/>
            </a:ext>
          </a:extLst>
        </xdr:cNvPr>
        <xdr:cNvSpPr>
          <a:spLocks noChangeShapeType="1"/>
        </xdr:cNvSpPr>
      </xdr:nvSpPr>
      <xdr:spPr bwMode="auto">
        <a:xfrm>
          <a:off x="4705350" y="312324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361950</xdr:colOff>
      <xdr:row>144</xdr:row>
      <xdr:rowOff>0</xdr:rowOff>
    </xdr:from>
    <xdr:to>
      <xdr:col>12</xdr:col>
      <xdr:colOff>361950</xdr:colOff>
      <xdr:row>144</xdr:row>
      <xdr:rowOff>0</xdr:rowOff>
    </xdr:to>
    <xdr:sp macro="" textlink="">
      <xdr:nvSpPr>
        <xdr:cNvPr id="23" name="Line 120">
          <a:extLst>
            <a:ext uri="{FF2B5EF4-FFF2-40B4-BE49-F238E27FC236}">
              <a16:creationId xmlns:a16="http://schemas.microsoft.com/office/drawing/2014/main" id="{F8EB0CEA-6C9E-4F14-A061-6BE1BAA4AE43}"/>
            </a:ext>
          </a:extLst>
        </xdr:cNvPr>
        <xdr:cNvSpPr>
          <a:spLocks noChangeShapeType="1"/>
        </xdr:cNvSpPr>
      </xdr:nvSpPr>
      <xdr:spPr bwMode="auto">
        <a:xfrm>
          <a:off x="6057900" y="316134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142875</xdr:colOff>
      <xdr:row>95</xdr:row>
      <xdr:rowOff>9525</xdr:rowOff>
    </xdr:from>
    <xdr:to>
      <xdr:col>12</xdr:col>
      <xdr:colOff>142875</xdr:colOff>
      <xdr:row>97</xdr:row>
      <xdr:rowOff>0</xdr:rowOff>
    </xdr:to>
    <xdr:sp macro="" textlink="">
      <xdr:nvSpPr>
        <xdr:cNvPr id="28" name="Line 136">
          <a:extLst>
            <a:ext uri="{FF2B5EF4-FFF2-40B4-BE49-F238E27FC236}">
              <a16:creationId xmlns:a16="http://schemas.microsoft.com/office/drawing/2014/main" id="{7A046597-0595-47EE-852E-FA25CABD24CC}"/>
            </a:ext>
          </a:extLst>
        </xdr:cNvPr>
        <xdr:cNvSpPr>
          <a:spLocks noChangeShapeType="1"/>
        </xdr:cNvSpPr>
      </xdr:nvSpPr>
      <xdr:spPr bwMode="auto">
        <a:xfrm>
          <a:off x="5838825" y="21564600"/>
          <a:ext cx="0" cy="7143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142875</xdr:colOff>
      <xdr:row>145</xdr:row>
      <xdr:rowOff>9525</xdr:rowOff>
    </xdr:from>
    <xdr:to>
      <xdr:col>12</xdr:col>
      <xdr:colOff>142875</xdr:colOff>
      <xdr:row>147</xdr:row>
      <xdr:rowOff>0</xdr:rowOff>
    </xdr:to>
    <xdr:sp macro="" textlink="">
      <xdr:nvSpPr>
        <xdr:cNvPr id="29" name="Line 138">
          <a:extLst>
            <a:ext uri="{FF2B5EF4-FFF2-40B4-BE49-F238E27FC236}">
              <a16:creationId xmlns:a16="http://schemas.microsoft.com/office/drawing/2014/main" id="{4B7ECA47-7597-42C1-828D-0AE6DAAC2906}"/>
            </a:ext>
          </a:extLst>
        </xdr:cNvPr>
        <xdr:cNvSpPr>
          <a:spLocks noChangeShapeType="1"/>
        </xdr:cNvSpPr>
      </xdr:nvSpPr>
      <xdr:spPr bwMode="auto">
        <a:xfrm>
          <a:off x="5838825" y="33147000"/>
          <a:ext cx="0" cy="7143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143</xdr:row>
      <xdr:rowOff>0</xdr:rowOff>
    </xdr:from>
    <xdr:to>
      <xdr:col>9</xdr:col>
      <xdr:colOff>0</xdr:colOff>
      <xdr:row>143</xdr:row>
      <xdr:rowOff>0</xdr:rowOff>
    </xdr:to>
    <xdr:sp macro="" textlink="">
      <xdr:nvSpPr>
        <xdr:cNvPr id="35" name="Line 43">
          <a:extLst>
            <a:ext uri="{FF2B5EF4-FFF2-40B4-BE49-F238E27FC236}">
              <a16:creationId xmlns:a16="http://schemas.microsoft.com/office/drawing/2014/main" id="{457B274D-496F-4C54-B186-ACE2B330DD0D}"/>
            </a:ext>
          </a:extLst>
        </xdr:cNvPr>
        <xdr:cNvSpPr>
          <a:spLocks noChangeShapeType="1"/>
        </xdr:cNvSpPr>
      </xdr:nvSpPr>
      <xdr:spPr bwMode="auto">
        <a:xfrm>
          <a:off x="5153025" y="312324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143</xdr:row>
      <xdr:rowOff>0</xdr:rowOff>
    </xdr:from>
    <xdr:to>
      <xdr:col>8</xdr:col>
      <xdr:colOff>0</xdr:colOff>
      <xdr:row>143</xdr:row>
      <xdr:rowOff>0</xdr:rowOff>
    </xdr:to>
    <xdr:sp macro="" textlink="">
      <xdr:nvSpPr>
        <xdr:cNvPr id="36" name="Line 44">
          <a:extLst>
            <a:ext uri="{FF2B5EF4-FFF2-40B4-BE49-F238E27FC236}">
              <a16:creationId xmlns:a16="http://schemas.microsoft.com/office/drawing/2014/main" id="{BFA60500-A08C-462D-8B09-0B8307F2D417}"/>
            </a:ext>
          </a:extLst>
        </xdr:cNvPr>
        <xdr:cNvSpPr>
          <a:spLocks noChangeShapeType="1"/>
        </xdr:cNvSpPr>
      </xdr:nvSpPr>
      <xdr:spPr bwMode="auto">
        <a:xfrm>
          <a:off x="4705350" y="312324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12</xdr:row>
      <xdr:rowOff>266700</xdr:rowOff>
    </xdr:from>
    <xdr:to>
      <xdr:col>8</xdr:col>
      <xdr:colOff>0</xdr:colOff>
      <xdr:row>13</xdr:row>
      <xdr:rowOff>0</xdr:rowOff>
    </xdr:to>
    <xdr:sp macro="" textlink="">
      <xdr:nvSpPr>
        <xdr:cNvPr id="2" name="Line 2">
          <a:extLst>
            <a:ext uri="{FF2B5EF4-FFF2-40B4-BE49-F238E27FC236}">
              <a16:creationId xmlns:a16="http://schemas.microsoft.com/office/drawing/2014/main" id="{16685642-1BF2-43CF-B855-E36390A3ED91}"/>
            </a:ext>
          </a:extLst>
        </xdr:cNvPr>
        <xdr:cNvSpPr>
          <a:spLocks noChangeShapeType="1"/>
        </xdr:cNvSpPr>
      </xdr:nvSpPr>
      <xdr:spPr bwMode="auto">
        <a:xfrm>
          <a:off x="4705350" y="28384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12</xdr:row>
      <xdr:rowOff>266700</xdr:rowOff>
    </xdr:from>
    <xdr:to>
      <xdr:col>9</xdr:col>
      <xdr:colOff>0</xdr:colOff>
      <xdr:row>13</xdr:row>
      <xdr:rowOff>0</xdr:rowOff>
    </xdr:to>
    <xdr:sp macro="" textlink="">
      <xdr:nvSpPr>
        <xdr:cNvPr id="3" name="Line 7">
          <a:extLst>
            <a:ext uri="{FF2B5EF4-FFF2-40B4-BE49-F238E27FC236}">
              <a16:creationId xmlns:a16="http://schemas.microsoft.com/office/drawing/2014/main" id="{8BE78E8E-6A91-4E33-BCB6-4EB9682BD548}"/>
            </a:ext>
          </a:extLst>
        </xdr:cNvPr>
        <xdr:cNvSpPr>
          <a:spLocks noChangeShapeType="1"/>
        </xdr:cNvSpPr>
      </xdr:nvSpPr>
      <xdr:spPr bwMode="auto">
        <a:xfrm>
          <a:off x="5153025" y="28384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41</xdr:row>
      <xdr:rowOff>0</xdr:rowOff>
    </xdr:from>
    <xdr:to>
      <xdr:col>9</xdr:col>
      <xdr:colOff>0</xdr:colOff>
      <xdr:row>41</xdr:row>
      <xdr:rowOff>0</xdr:rowOff>
    </xdr:to>
    <xdr:sp macro="" textlink="">
      <xdr:nvSpPr>
        <xdr:cNvPr id="4" name="Line 27">
          <a:extLst>
            <a:ext uri="{FF2B5EF4-FFF2-40B4-BE49-F238E27FC236}">
              <a16:creationId xmlns:a16="http://schemas.microsoft.com/office/drawing/2014/main" id="{246D56AE-3BF6-4771-8C1B-207804FF7EB6}"/>
            </a:ext>
          </a:extLst>
        </xdr:cNvPr>
        <xdr:cNvSpPr>
          <a:spLocks noChangeShapeType="1"/>
        </xdr:cNvSpPr>
      </xdr:nvSpPr>
      <xdr:spPr bwMode="auto">
        <a:xfrm>
          <a:off x="5153025" y="9544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41</xdr:row>
      <xdr:rowOff>0</xdr:rowOff>
    </xdr:from>
    <xdr:to>
      <xdr:col>8</xdr:col>
      <xdr:colOff>0</xdr:colOff>
      <xdr:row>41</xdr:row>
      <xdr:rowOff>0</xdr:rowOff>
    </xdr:to>
    <xdr:sp macro="" textlink="">
      <xdr:nvSpPr>
        <xdr:cNvPr id="5" name="Line 28">
          <a:extLst>
            <a:ext uri="{FF2B5EF4-FFF2-40B4-BE49-F238E27FC236}">
              <a16:creationId xmlns:a16="http://schemas.microsoft.com/office/drawing/2014/main" id="{249AA269-90DC-498B-B1AB-D5841E3FB5D0}"/>
            </a:ext>
          </a:extLst>
        </xdr:cNvPr>
        <xdr:cNvSpPr>
          <a:spLocks noChangeShapeType="1"/>
        </xdr:cNvSpPr>
      </xdr:nvSpPr>
      <xdr:spPr bwMode="auto">
        <a:xfrm>
          <a:off x="4705350" y="9544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361950</xdr:colOff>
      <xdr:row>42</xdr:row>
      <xdr:rowOff>0</xdr:rowOff>
    </xdr:from>
    <xdr:to>
      <xdr:col>12</xdr:col>
      <xdr:colOff>361950</xdr:colOff>
      <xdr:row>42</xdr:row>
      <xdr:rowOff>0</xdr:rowOff>
    </xdr:to>
    <xdr:sp macro="" textlink="">
      <xdr:nvSpPr>
        <xdr:cNvPr id="6" name="Line 33">
          <a:extLst>
            <a:ext uri="{FF2B5EF4-FFF2-40B4-BE49-F238E27FC236}">
              <a16:creationId xmlns:a16="http://schemas.microsoft.com/office/drawing/2014/main" id="{A8A98777-2FD5-48D1-94A5-1BD2B6A07D2E}"/>
            </a:ext>
          </a:extLst>
        </xdr:cNvPr>
        <xdr:cNvSpPr>
          <a:spLocks noChangeShapeType="1"/>
        </xdr:cNvSpPr>
      </xdr:nvSpPr>
      <xdr:spPr bwMode="auto">
        <a:xfrm>
          <a:off x="6057900" y="9925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63</xdr:row>
      <xdr:rowOff>266700</xdr:rowOff>
    </xdr:from>
    <xdr:to>
      <xdr:col>8</xdr:col>
      <xdr:colOff>0</xdr:colOff>
      <xdr:row>64</xdr:row>
      <xdr:rowOff>0</xdr:rowOff>
    </xdr:to>
    <xdr:sp macro="" textlink="">
      <xdr:nvSpPr>
        <xdr:cNvPr id="7" name="Line 41">
          <a:extLst>
            <a:ext uri="{FF2B5EF4-FFF2-40B4-BE49-F238E27FC236}">
              <a16:creationId xmlns:a16="http://schemas.microsoft.com/office/drawing/2014/main" id="{1CB68ECA-BF91-4C80-BCC4-1974612C107A}"/>
            </a:ext>
          </a:extLst>
        </xdr:cNvPr>
        <xdr:cNvSpPr>
          <a:spLocks noChangeShapeType="1"/>
        </xdr:cNvSpPr>
      </xdr:nvSpPr>
      <xdr:spPr bwMode="auto">
        <a:xfrm>
          <a:off x="4705350" y="14154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63</xdr:row>
      <xdr:rowOff>266700</xdr:rowOff>
    </xdr:from>
    <xdr:to>
      <xdr:col>9</xdr:col>
      <xdr:colOff>0</xdr:colOff>
      <xdr:row>64</xdr:row>
      <xdr:rowOff>0</xdr:rowOff>
    </xdr:to>
    <xdr:sp macro="" textlink="">
      <xdr:nvSpPr>
        <xdr:cNvPr id="8" name="Line 42">
          <a:extLst>
            <a:ext uri="{FF2B5EF4-FFF2-40B4-BE49-F238E27FC236}">
              <a16:creationId xmlns:a16="http://schemas.microsoft.com/office/drawing/2014/main" id="{8219B524-26AD-47E9-B07F-5CE20213FB6B}"/>
            </a:ext>
          </a:extLst>
        </xdr:cNvPr>
        <xdr:cNvSpPr>
          <a:spLocks noChangeShapeType="1"/>
        </xdr:cNvSpPr>
      </xdr:nvSpPr>
      <xdr:spPr bwMode="auto">
        <a:xfrm>
          <a:off x="5153025" y="14154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92</xdr:row>
      <xdr:rowOff>0</xdr:rowOff>
    </xdr:from>
    <xdr:to>
      <xdr:col>9</xdr:col>
      <xdr:colOff>0</xdr:colOff>
      <xdr:row>92</xdr:row>
      <xdr:rowOff>0</xdr:rowOff>
    </xdr:to>
    <xdr:sp macro="" textlink="">
      <xdr:nvSpPr>
        <xdr:cNvPr id="9" name="Line 43">
          <a:extLst>
            <a:ext uri="{FF2B5EF4-FFF2-40B4-BE49-F238E27FC236}">
              <a16:creationId xmlns:a16="http://schemas.microsoft.com/office/drawing/2014/main" id="{755579B6-7237-4424-8C1E-F7CBA3E73F25}"/>
            </a:ext>
          </a:extLst>
        </xdr:cNvPr>
        <xdr:cNvSpPr>
          <a:spLocks noChangeShapeType="1"/>
        </xdr:cNvSpPr>
      </xdr:nvSpPr>
      <xdr:spPr bwMode="auto">
        <a:xfrm>
          <a:off x="5153025" y="20859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92</xdr:row>
      <xdr:rowOff>0</xdr:rowOff>
    </xdr:from>
    <xdr:to>
      <xdr:col>8</xdr:col>
      <xdr:colOff>0</xdr:colOff>
      <xdr:row>92</xdr:row>
      <xdr:rowOff>0</xdr:rowOff>
    </xdr:to>
    <xdr:sp macro="" textlink="">
      <xdr:nvSpPr>
        <xdr:cNvPr id="10" name="Line 44">
          <a:extLst>
            <a:ext uri="{FF2B5EF4-FFF2-40B4-BE49-F238E27FC236}">
              <a16:creationId xmlns:a16="http://schemas.microsoft.com/office/drawing/2014/main" id="{76866F6A-E908-431B-808E-3474C3D9017A}"/>
            </a:ext>
          </a:extLst>
        </xdr:cNvPr>
        <xdr:cNvSpPr>
          <a:spLocks noChangeShapeType="1"/>
        </xdr:cNvSpPr>
      </xdr:nvSpPr>
      <xdr:spPr bwMode="auto">
        <a:xfrm>
          <a:off x="4705350" y="20859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361950</xdr:colOff>
      <xdr:row>93</xdr:row>
      <xdr:rowOff>0</xdr:rowOff>
    </xdr:from>
    <xdr:to>
      <xdr:col>12</xdr:col>
      <xdr:colOff>361950</xdr:colOff>
      <xdr:row>93</xdr:row>
      <xdr:rowOff>0</xdr:rowOff>
    </xdr:to>
    <xdr:sp macro="" textlink="">
      <xdr:nvSpPr>
        <xdr:cNvPr id="11" name="Line 45">
          <a:extLst>
            <a:ext uri="{FF2B5EF4-FFF2-40B4-BE49-F238E27FC236}">
              <a16:creationId xmlns:a16="http://schemas.microsoft.com/office/drawing/2014/main" id="{422E327F-116F-480B-9C8F-BF45B7A9E969}"/>
            </a:ext>
          </a:extLst>
        </xdr:cNvPr>
        <xdr:cNvSpPr>
          <a:spLocks noChangeShapeType="1"/>
        </xdr:cNvSpPr>
      </xdr:nvSpPr>
      <xdr:spPr bwMode="auto">
        <a:xfrm>
          <a:off x="6057900" y="21240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142875</xdr:colOff>
      <xdr:row>95</xdr:row>
      <xdr:rowOff>38100</xdr:rowOff>
    </xdr:from>
    <xdr:to>
      <xdr:col>12</xdr:col>
      <xdr:colOff>142875</xdr:colOff>
      <xdr:row>97</xdr:row>
      <xdr:rowOff>0</xdr:rowOff>
    </xdr:to>
    <xdr:sp macro="" textlink="">
      <xdr:nvSpPr>
        <xdr:cNvPr id="12" name="Line 53">
          <a:extLst>
            <a:ext uri="{FF2B5EF4-FFF2-40B4-BE49-F238E27FC236}">
              <a16:creationId xmlns:a16="http://schemas.microsoft.com/office/drawing/2014/main" id="{65C93B27-69EF-4213-83C2-445C5CFA6C8C}"/>
            </a:ext>
          </a:extLst>
        </xdr:cNvPr>
        <xdr:cNvSpPr>
          <a:spLocks noChangeShapeType="1"/>
        </xdr:cNvSpPr>
      </xdr:nvSpPr>
      <xdr:spPr bwMode="auto">
        <a:xfrm>
          <a:off x="5838825" y="21516975"/>
          <a:ext cx="0" cy="6858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114</xdr:row>
      <xdr:rowOff>266700</xdr:rowOff>
    </xdr:from>
    <xdr:to>
      <xdr:col>8</xdr:col>
      <xdr:colOff>0</xdr:colOff>
      <xdr:row>115</xdr:row>
      <xdr:rowOff>0</xdr:rowOff>
    </xdr:to>
    <xdr:sp macro="" textlink="">
      <xdr:nvSpPr>
        <xdr:cNvPr id="13" name="Line 116">
          <a:extLst>
            <a:ext uri="{FF2B5EF4-FFF2-40B4-BE49-F238E27FC236}">
              <a16:creationId xmlns:a16="http://schemas.microsoft.com/office/drawing/2014/main" id="{630AECD4-36B0-4336-9F6C-1B1B95FF1B84}"/>
            </a:ext>
          </a:extLst>
        </xdr:cNvPr>
        <xdr:cNvSpPr>
          <a:spLocks noChangeShapeType="1"/>
        </xdr:cNvSpPr>
      </xdr:nvSpPr>
      <xdr:spPr bwMode="auto">
        <a:xfrm>
          <a:off x="4705350" y="256127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114</xdr:row>
      <xdr:rowOff>266700</xdr:rowOff>
    </xdr:from>
    <xdr:to>
      <xdr:col>9</xdr:col>
      <xdr:colOff>0</xdr:colOff>
      <xdr:row>115</xdr:row>
      <xdr:rowOff>0</xdr:rowOff>
    </xdr:to>
    <xdr:sp macro="" textlink="">
      <xdr:nvSpPr>
        <xdr:cNvPr id="14" name="Line 117">
          <a:extLst>
            <a:ext uri="{FF2B5EF4-FFF2-40B4-BE49-F238E27FC236}">
              <a16:creationId xmlns:a16="http://schemas.microsoft.com/office/drawing/2014/main" id="{7F676609-8D94-4067-87FB-F15A05D79EA5}"/>
            </a:ext>
          </a:extLst>
        </xdr:cNvPr>
        <xdr:cNvSpPr>
          <a:spLocks noChangeShapeType="1"/>
        </xdr:cNvSpPr>
      </xdr:nvSpPr>
      <xdr:spPr bwMode="auto">
        <a:xfrm>
          <a:off x="5153025" y="256127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143</xdr:row>
      <xdr:rowOff>0</xdr:rowOff>
    </xdr:from>
    <xdr:to>
      <xdr:col>9</xdr:col>
      <xdr:colOff>0</xdr:colOff>
      <xdr:row>143</xdr:row>
      <xdr:rowOff>0</xdr:rowOff>
    </xdr:to>
    <xdr:sp macro="" textlink="">
      <xdr:nvSpPr>
        <xdr:cNvPr id="15" name="Line 118">
          <a:extLst>
            <a:ext uri="{FF2B5EF4-FFF2-40B4-BE49-F238E27FC236}">
              <a16:creationId xmlns:a16="http://schemas.microsoft.com/office/drawing/2014/main" id="{BDAF1FF0-9A4C-4F4E-A6FA-14DD0CA476A7}"/>
            </a:ext>
          </a:extLst>
        </xdr:cNvPr>
        <xdr:cNvSpPr>
          <a:spLocks noChangeShapeType="1"/>
        </xdr:cNvSpPr>
      </xdr:nvSpPr>
      <xdr:spPr bwMode="auto">
        <a:xfrm>
          <a:off x="5153025" y="323183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143</xdr:row>
      <xdr:rowOff>0</xdr:rowOff>
    </xdr:from>
    <xdr:to>
      <xdr:col>8</xdr:col>
      <xdr:colOff>0</xdr:colOff>
      <xdr:row>143</xdr:row>
      <xdr:rowOff>0</xdr:rowOff>
    </xdr:to>
    <xdr:sp macro="" textlink="">
      <xdr:nvSpPr>
        <xdr:cNvPr id="16" name="Line 119">
          <a:extLst>
            <a:ext uri="{FF2B5EF4-FFF2-40B4-BE49-F238E27FC236}">
              <a16:creationId xmlns:a16="http://schemas.microsoft.com/office/drawing/2014/main" id="{6652C480-1AA8-4D30-8503-67820A2D5E06}"/>
            </a:ext>
          </a:extLst>
        </xdr:cNvPr>
        <xdr:cNvSpPr>
          <a:spLocks noChangeShapeType="1"/>
        </xdr:cNvSpPr>
      </xdr:nvSpPr>
      <xdr:spPr bwMode="auto">
        <a:xfrm>
          <a:off x="4705350" y="323183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361950</xdr:colOff>
      <xdr:row>144</xdr:row>
      <xdr:rowOff>0</xdr:rowOff>
    </xdr:from>
    <xdr:to>
      <xdr:col>12</xdr:col>
      <xdr:colOff>361950</xdr:colOff>
      <xdr:row>144</xdr:row>
      <xdr:rowOff>0</xdr:rowOff>
    </xdr:to>
    <xdr:sp macro="" textlink="">
      <xdr:nvSpPr>
        <xdr:cNvPr id="17" name="Line 120">
          <a:extLst>
            <a:ext uri="{FF2B5EF4-FFF2-40B4-BE49-F238E27FC236}">
              <a16:creationId xmlns:a16="http://schemas.microsoft.com/office/drawing/2014/main" id="{DB44E43F-44B3-4CC1-8079-972DEB7187FE}"/>
            </a:ext>
          </a:extLst>
        </xdr:cNvPr>
        <xdr:cNvSpPr>
          <a:spLocks noChangeShapeType="1"/>
        </xdr:cNvSpPr>
      </xdr:nvSpPr>
      <xdr:spPr bwMode="auto">
        <a:xfrm>
          <a:off x="6057900" y="326993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142875</xdr:colOff>
      <xdr:row>95</xdr:row>
      <xdr:rowOff>9525</xdr:rowOff>
    </xdr:from>
    <xdr:to>
      <xdr:col>12</xdr:col>
      <xdr:colOff>142875</xdr:colOff>
      <xdr:row>97</xdr:row>
      <xdr:rowOff>0</xdr:rowOff>
    </xdr:to>
    <xdr:sp macro="" textlink="">
      <xdr:nvSpPr>
        <xdr:cNvPr id="18" name="Line 136">
          <a:extLst>
            <a:ext uri="{FF2B5EF4-FFF2-40B4-BE49-F238E27FC236}">
              <a16:creationId xmlns:a16="http://schemas.microsoft.com/office/drawing/2014/main" id="{89923D0F-BE07-4261-B0E1-0B826DF677FB}"/>
            </a:ext>
          </a:extLst>
        </xdr:cNvPr>
        <xdr:cNvSpPr>
          <a:spLocks noChangeShapeType="1"/>
        </xdr:cNvSpPr>
      </xdr:nvSpPr>
      <xdr:spPr bwMode="auto">
        <a:xfrm>
          <a:off x="5838825" y="21488400"/>
          <a:ext cx="0" cy="7143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142875</xdr:colOff>
      <xdr:row>145</xdr:row>
      <xdr:rowOff>9525</xdr:rowOff>
    </xdr:from>
    <xdr:to>
      <xdr:col>12</xdr:col>
      <xdr:colOff>142875</xdr:colOff>
      <xdr:row>147</xdr:row>
      <xdr:rowOff>0</xdr:rowOff>
    </xdr:to>
    <xdr:sp macro="" textlink="">
      <xdr:nvSpPr>
        <xdr:cNvPr id="19" name="Line 138">
          <a:extLst>
            <a:ext uri="{FF2B5EF4-FFF2-40B4-BE49-F238E27FC236}">
              <a16:creationId xmlns:a16="http://schemas.microsoft.com/office/drawing/2014/main" id="{13A56253-A0D2-4483-84E1-1A7E2D35BFC7}"/>
            </a:ext>
          </a:extLst>
        </xdr:cNvPr>
        <xdr:cNvSpPr>
          <a:spLocks noChangeShapeType="1"/>
        </xdr:cNvSpPr>
      </xdr:nvSpPr>
      <xdr:spPr bwMode="auto">
        <a:xfrm>
          <a:off x="5838825" y="32832675"/>
          <a:ext cx="0" cy="7143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143</xdr:row>
      <xdr:rowOff>0</xdr:rowOff>
    </xdr:from>
    <xdr:to>
      <xdr:col>9</xdr:col>
      <xdr:colOff>0</xdr:colOff>
      <xdr:row>143</xdr:row>
      <xdr:rowOff>0</xdr:rowOff>
    </xdr:to>
    <xdr:sp macro="" textlink="">
      <xdr:nvSpPr>
        <xdr:cNvPr id="20" name="Line 43">
          <a:extLst>
            <a:ext uri="{FF2B5EF4-FFF2-40B4-BE49-F238E27FC236}">
              <a16:creationId xmlns:a16="http://schemas.microsoft.com/office/drawing/2014/main" id="{469722EE-C3AE-40C0-9B25-26BD23F84F58}"/>
            </a:ext>
          </a:extLst>
        </xdr:cNvPr>
        <xdr:cNvSpPr>
          <a:spLocks noChangeShapeType="1"/>
        </xdr:cNvSpPr>
      </xdr:nvSpPr>
      <xdr:spPr bwMode="auto">
        <a:xfrm>
          <a:off x="5153025" y="323183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143</xdr:row>
      <xdr:rowOff>0</xdr:rowOff>
    </xdr:from>
    <xdr:to>
      <xdr:col>8</xdr:col>
      <xdr:colOff>0</xdr:colOff>
      <xdr:row>143</xdr:row>
      <xdr:rowOff>0</xdr:rowOff>
    </xdr:to>
    <xdr:sp macro="" textlink="">
      <xdr:nvSpPr>
        <xdr:cNvPr id="21" name="Line 44">
          <a:extLst>
            <a:ext uri="{FF2B5EF4-FFF2-40B4-BE49-F238E27FC236}">
              <a16:creationId xmlns:a16="http://schemas.microsoft.com/office/drawing/2014/main" id="{2BEA84FA-9108-45D8-8CAB-6BE546CB3097}"/>
            </a:ext>
          </a:extLst>
        </xdr:cNvPr>
        <xdr:cNvSpPr>
          <a:spLocks noChangeShapeType="1"/>
        </xdr:cNvSpPr>
      </xdr:nvSpPr>
      <xdr:spPr bwMode="auto">
        <a:xfrm>
          <a:off x="4705350" y="323183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16</xdr:row>
      <xdr:rowOff>266700</xdr:rowOff>
    </xdr:from>
    <xdr:to>
      <xdr:col>8</xdr:col>
      <xdr:colOff>0</xdr:colOff>
      <xdr:row>17</xdr:row>
      <xdr:rowOff>0</xdr:rowOff>
    </xdr:to>
    <xdr:sp macro="" textlink="">
      <xdr:nvSpPr>
        <xdr:cNvPr id="2" name="Line 2">
          <a:extLst>
            <a:ext uri="{FF2B5EF4-FFF2-40B4-BE49-F238E27FC236}">
              <a16:creationId xmlns:a16="http://schemas.microsoft.com/office/drawing/2014/main" id="{F8DA809E-748E-480E-B95E-62F7DD70BB1A}"/>
            </a:ext>
          </a:extLst>
        </xdr:cNvPr>
        <xdr:cNvSpPr>
          <a:spLocks noChangeShapeType="1"/>
        </xdr:cNvSpPr>
      </xdr:nvSpPr>
      <xdr:spPr bwMode="auto">
        <a:xfrm>
          <a:off x="4705350" y="38195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16</xdr:row>
      <xdr:rowOff>266700</xdr:rowOff>
    </xdr:from>
    <xdr:to>
      <xdr:col>9</xdr:col>
      <xdr:colOff>0</xdr:colOff>
      <xdr:row>17</xdr:row>
      <xdr:rowOff>0</xdr:rowOff>
    </xdr:to>
    <xdr:sp macro="" textlink="">
      <xdr:nvSpPr>
        <xdr:cNvPr id="3" name="Line 7">
          <a:extLst>
            <a:ext uri="{FF2B5EF4-FFF2-40B4-BE49-F238E27FC236}">
              <a16:creationId xmlns:a16="http://schemas.microsoft.com/office/drawing/2014/main" id="{E05F6503-FAFE-4FF9-85E8-9EDF732943DD}"/>
            </a:ext>
          </a:extLst>
        </xdr:cNvPr>
        <xdr:cNvSpPr>
          <a:spLocks noChangeShapeType="1"/>
        </xdr:cNvSpPr>
      </xdr:nvSpPr>
      <xdr:spPr bwMode="auto">
        <a:xfrm>
          <a:off x="5153025" y="38195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35</xdr:row>
      <xdr:rowOff>0</xdr:rowOff>
    </xdr:from>
    <xdr:to>
      <xdr:col>9</xdr:col>
      <xdr:colOff>0</xdr:colOff>
      <xdr:row>35</xdr:row>
      <xdr:rowOff>0</xdr:rowOff>
    </xdr:to>
    <xdr:sp macro="" textlink="">
      <xdr:nvSpPr>
        <xdr:cNvPr id="4" name="Line 27">
          <a:extLst>
            <a:ext uri="{FF2B5EF4-FFF2-40B4-BE49-F238E27FC236}">
              <a16:creationId xmlns:a16="http://schemas.microsoft.com/office/drawing/2014/main" id="{31D5E350-26D9-4EC5-93ED-BC06BA6F1478}"/>
            </a:ext>
          </a:extLst>
        </xdr:cNvPr>
        <xdr:cNvSpPr>
          <a:spLocks noChangeShapeType="1"/>
        </xdr:cNvSpPr>
      </xdr:nvSpPr>
      <xdr:spPr bwMode="auto">
        <a:xfrm>
          <a:off x="5153025" y="82391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35</xdr:row>
      <xdr:rowOff>0</xdr:rowOff>
    </xdr:from>
    <xdr:to>
      <xdr:col>8</xdr:col>
      <xdr:colOff>0</xdr:colOff>
      <xdr:row>35</xdr:row>
      <xdr:rowOff>0</xdr:rowOff>
    </xdr:to>
    <xdr:sp macro="" textlink="">
      <xdr:nvSpPr>
        <xdr:cNvPr id="5" name="Line 28">
          <a:extLst>
            <a:ext uri="{FF2B5EF4-FFF2-40B4-BE49-F238E27FC236}">
              <a16:creationId xmlns:a16="http://schemas.microsoft.com/office/drawing/2014/main" id="{353F641C-EF4E-4D5F-9458-9B3C6BC46CAD}"/>
            </a:ext>
          </a:extLst>
        </xdr:cNvPr>
        <xdr:cNvSpPr>
          <a:spLocks noChangeShapeType="1"/>
        </xdr:cNvSpPr>
      </xdr:nvSpPr>
      <xdr:spPr bwMode="auto">
        <a:xfrm>
          <a:off x="4705350" y="82391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361950</xdr:colOff>
      <xdr:row>36</xdr:row>
      <xdr:rowOff>0</xdr:rowOff>
    </xdr:from>
    <xdr:to>
      <xdr:col>12</xdr:col>
      <xdr:colOff>361950</xdr:colOff>
      <xdr:row>36</xdr:row>
      <xdr:rowOff>0</xdr:rowOff>
    </xdr:to>
    <xdr:sp macro="" textlink="">
      <xdr:nvSpPr>
        <xdr:cNvPr id="6" name="Line 33">
          <a:extLst>
            <a:ext uri="{FF2B5EF4-FFF2-40B4-BE49-F238E27FC236}">
              <a16:creationId xmlns:a16="http://schemas.microsoft.com/office/drawing/2014/main" id="{333C0B87-C1DF-4B65-9E6F-CE77BA33067C}"/>
            </a:ext>
          </a:extLst>
        </xdr:cNvPr>
        <xdr:cNvSpPr>
          <a:spLocks noChangeShapeType="1"/>
        </xdr:cNvSpPr>
      </xdr:nvSpPr>
      <xdr:spPr bwMode="auto">
        <a:xfrm>
          <a:off x="6057900" y="86201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11</xdr:row>
      <xdr:rowOff>9525</xdr:rowOff>
    </xdr:from>
    <xdr:to>
      <xdr:col>1</xdr:col>
      <xdr:colOff>0</xdr:colOff>
      <xdr:row>14</xdr:row>
      <xdr:rowOff>0</xdr:rowOff>
    </xdr:to>
    <xdr:sp macro="" textlink="">
      <xdr:nvSpPr>
        <xdr:cNvPr id="7" name="Line 37">
          <a:extLst>
            <a:ext uri="{FF2B5EF4-FFF2-40B4-BE49-F238E27FC236}">
              <a16:creationId xmlns:a16="http://schemas.microsoft.com/office/drawing/2014/main" id="{3E5B2ED1-3609-4579-8422-D855443DCC19}"/>
            </a:ext>
          </a:extLst>
        </xdr:cNvPr>
        <xdr:cNvSpPr>
          <a:spLocks noChangeShapeType="1"/>
        </xdr:cNvSpPr>
      </xdr:nvSpPr>
      <xdr:spPr bwMode="auto">
        <a:xfrm>
          <a:off x="581025" y="2695575"/>
          <a:ext cx="0" cy="5905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65</xdr:row>
      <xdr:rowOff>266700</xdr:rowOff>
    </xdr:from>
    <xdr:to>
      <xdr:col>8</xdr:col>
      <xdr:colOff>0</xdr:colOff>
      <xdr:row>66</xdr:row>
      <xdr:rowOff>0</xdr:rowOff>
    </xdr:to>
    <xdr:sp macro="" textlink="">
      <xdr:nvSpPr>
        <xdr:cNvPr id="8" name="Line 41">
          <a:extLst>
            <a:ext uri="{FF2B5EF4-FFF2-40B4-BE49-F238E27FC236}">
              <a16:creationId xmlns:a16="http://schemas.microsoft.com/office/drawing/2014/main" id="{6F58D930-045E-4FC2-8D89-93A424D16C8C}"/>
            </a:ext>
          </a:extLst>
        </xdr:cNvPr>
        <xdr:cNvSpPr>
          <a:spLocks noChangeShapeType="1"/>
        </xdr:cNvSpPr>
      </xdr:nvSpPr>
      <xdr:spPr bwMode="auto">
        <a:xfrm>
          <a:off x="4705350" y="152304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65</xdr:row>
      <xdr:rowOff>266700</xdr:rowOff>
    </xdr:from>
    <xdr:to>
      <xdr:col>9</xdr:col>
      <xdr:colOff>0</xdr:colOff>
      <xdr:row>66</xdr:row>
      <xdr:rowOff>0</xdr:rowOff>
    </xdr:to>
    <xdr:sp macro="" textlink="">
      <xdr:nvSpPr>
        <xdr:cNvPr id="9" name="Line 42">
          <a:extLst>
            <a:ext uri="{FF2B5EF4-FFF2-40B4-BE49-F238E27FC236}">
              <a16:creationId xmlns:a16="http://schemas.microsoft.com/office/drawing/2014/main" id="{07D0A18D-9784-42D4-9066-AF283B0896F9}"/>
            </a:ext>
          </a:extLst>
        </xdr:cNvPr>
        <xdr:cNvSpPr>
          <a:spLocks noChangeShapeType="1"/>
        </xdr:cNvSpPr>
      </xdr:nvSpPr>
      <xdr:spPr bwMode="auto">
        <a:xfrm>
          <a:off x="5153025" y="152304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84</xdr:row>
      <xdr:rowOff>0</xdr:rowOff>
    </xdr:from>
    <xdr:to>
      <xdr:col>9</xdr:col>
      <xdr:colOff>0</xdr:colOff>
      <xdr:row>84</xdr:row>
      <xdr:rowOff>0</xdr:rowOff>
    </xdr:to>
    <xdr:sp macro="" textlink="">
      <xdr:nvSpPr>
        <xdr:cNvPr id="10" name="Line 43">
          <a:extLst>
            <a:ext uri="{FF2B5EF4-FFF2-40B4-BE49-F238E27FC236}">
              <a16:creationId xmlns:a16="http://schemas.microsoft.com/office/drawing/2014/main" id="{0DA58A0A-3C12-43D7-A60C-E5A68868839F}"/>
            </a:ext>
          </a:extLst>
        </xdr:cNvPr>
        <xdr:cNvSpPr>
          <a:spLocks noChangeShapeType="1"/>
        </xdr:cNvSpPr>
      </xdr:nvSpPr>
      <xdr:spPr bwMode="auto">
        <a:xfrm>
          <a:off x="5153025" y="196500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84</xdr:row>
      <xdr:rowOff>0</xdr:rowOff>
    </xdr:from>
    <xdr:to>
      <xdr:col>8</xdr:col>
      <xdr:colOff>0</xdr:colOff>
      <xdr:row>84</xdr:row>
      <xdr:rowOff>0</xdr:rowOff>
    </xdr:to>
    <xdr:sp macro="" textlink="">
      <xdr:nvSpPr>
        <xdr:cNvPr id="11" name="Line 44">
          <a:extLst>
            <a:ext uri="{FF2B5EF4-FFF2-40B4-BE49-F238E27FC236}">
              <a16:creationId xmlns:a16="http://schemas.microsoft.com/office/drawing/2014/main" id="{DCA6B355-7CCB-478C-AE46-7FE85B524FDD}"/>
            </a:ext>
          </a:extLst>
        </xdr:cNvPr>
        <xdr:cNvSpPr>
          <a:spLocks noChangeShapeType="1"/>
        </xdr:cNvSpPr>
      </xdr:nvSpPr>
      <xdr:spPr bwMode="auto">
        <a:xfrm>
          <a:off x="4705350" y="196500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361950</xdr:colOff>
      <xdr:row>85</xdr:row>
      <xdr:rowOff>0</xdr:rowOff>
    </xdr:from>
    <xdr:to>
      <xdr:col>12</xdr:col>
      <xdr:colOff>361950</xdr:colOff>
      <xdr:row>85</xdr:row>
      <xdr:rowOff>0</xdr:rowOff>
    </xdr:to>
    <xdr:sp macro="" textlink="">
      <xdr:nvSpPr>
        <xdr:cNvPr id="12" name="Line 45">
          <a:extLst>
            <a:ext uri="{FF2B5EF4-FFF2-40B4-BE49-F238E27FC236}">
              <a16:creationId xmlns:a16="http://schemas.microsoft.com/office/drawing/2014/main" id="{D7CFED1A-6CDF-40B4-B559-27B53F810581}"/>
            </a:ext>
          </a:extLst>
        </xdr:cNvPr>
        <xdr:cNvSpPr>
          <a:spLocks noChangeShapeType="1"/>
        </xdr:cNvSpPr>
      </xdr:nvSpPr>
      <xdr:spPr bwMode="auto">
        <a:xfrm>
          <a:off x="6057900" y="200310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60</xdr:row>
      <xdr:rowOff>9525</xdr:rowOff>
    </xdr:from>
    <xdr:to>
      <xdr:col>1</xdr:col>
      <xdr:colOff>0</xdr:colOff>
      <xdr:row>63</xdr:row>
      <xdr:rowOff>0</xdr:rowOff>
    </xdr:to>
    <xdr:sp macro="" textlink="">
      <xdr:nvSpPr>
        <xdr:cNvPr id="13" name="Line 48">
          <a:extLst>
            <a:ext uri="{FF2B5EF4-FFF2-40B4-BE49-F238E27FC236}">
              <a16:creationId xmlns:a16="http://schemas.microsoft.com/office/drawing/2014/main" id="{9994FB24-0F1F-461A-9DB2-2810D4ABA5EC}"/>
            </a:ext>
          </a:extLst>
        </xdr:cNvPr>
        <xdr:cNvSpPr>
          <a:spLocks noChangeShapeType="1"/>
        </xdr:cNvSpPr>
      </xdr:nvSpPr>
      <xdr:spPr bwMode="auto">
        <a:xfrm>
          <a:off x="581025" y="14106525"/>
          <a:ext cx="0" cy="5905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95250</xdr:colOff>
      <xdr:row>59</xdr:row>
      <xdr:rowOff>66675</xdr:rowOff>
    </xdr:from>
    <xdr:to>
      <xdr:col>10</xdr:col>
      <xdr:colOff>104775</xdr:colOff>
      <xdr:row>62</xdr:row>
      <xdr:rowOff>123825</xdr:rowOff>
    </xdr:to>
    <xdr:sp macro="" textlink="">
      <xdr:nvSpPr>
        <xdr:cNvPr id="14" name="Line 49">
          <a:extLst>
            <a:ext uri="{FF2B5EF4-FFF2-40B4-BE49-F238E27FC236}">
              <a16:creationId xmlns:a16="http://schemas.microsoft.com/office/drawing/2014/main" id="{5CD9330F-9542-40EC-89FE-41798423CB9C}"/>
            </a:ext>
          </a:extLst>
        </xdr:cNvPr>
        <xdr:cNvSpPr>
          <a:spLocks noChangeShapeType="1"/>
        </xdr:cNvSpPr>
      </xdr:nvSpPr>
      <xdr:spPr bwMode="auto">
        <a:xfrm flipH="1">
          <a:off x="4800600" y="13896975"/>
          <a:ext cx="657225" cy="7239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60</xdr:row>
      <xdr:rowOff>66675</xdr:rowOff>
    </xdr:from>
    <xdr:to>
      <xdr:col>15</xdr:col>
      <xdr:colOff>152400</xdr:colOff>
      <xdr:row>60</xdr:row>
      <xdr:rowOff>66675</xdr:rowOff>
    </xdr:to>
    <xdr:sp macro="" textlink="">
      <xdr:nvSpPr>
        <xdr:cNvPr id="15" name="Line 50">
          <a:extLst>
            <a:ext uri="{FF2B5EF4-FFF2-40B4-BE49-F238E27FC236}">
              <a16:creationId xmlns:a16="http://schemas.microsoft.com/office/drawing/2014/main" id="{BC492DCD-A3EC-4461-8412-4045D0A6510B}"/>
            </a:ext>
          </a:extLst>
        </xdr:cNvPr>
        <xdr:cNvSpPr>
          <a:spLocks noChangeShapeType="1"/>
        </xdr:cNvSpPr>
      </xdr:nvSpPr>
      <xdr:spPr bwMode="auto">
        <a:xfrm>
          <a:off x="5695950" y="14163675"/>
          <a:ext cx="11811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61</xdr:row>
      <xdr:rowOff>142875</xdr:rowOff>
    </xdr:from>
    <xdr:to>
      <xdr:col>17</xdr:col>
      <xdr:colOff>0</xdr:colOff>
      <xdr:row>61</xdr:row>
      <xdr:rowOff>142875</xdr:rowOff>
    </xdr:to>
    <xdr:sp macro="" textlink="">
      <xdr:nvSpPr>
        <xdr:cNvPr id="16" name="Line 51">
          <a:extLst>
            <a:ext uri="{FF2B5EF4-FFF2-40B4-BE49-F238E27FC236}">
              <a16:creationId xmlns:a16="http://schemas.microsoft.com/office/drawing/2014/main" id="{9AB66CE3-A78D-46BA-92E8-E81D17BBF186}"/>
            </a:ext>
          </a:extLst>
        </xdr:cNvPr>
        <xdr:cNvSpPr>
          <a:spLocks noChangeShapeType="1"/>
        </xdr:cNvSpPr>
      </xdr:nvSpPr>
      <xdr:spPr bwMode="auto">
        <a:xfrm>
          <a:off x="5695950" y="14439900"/>
          <a:ext cx="15906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161925</xdr:colOff>
      <xdr:row>59</xdr:row>
      <xdr:rowOff>0</xdr:rowOff>
    </xdr:from>
    <xdr:to>
      <xdr:col>15</xdr:col>
      <xdr:colOff>161925</xdr:colOff>
      <xdr:row>63</xdr:row>
      <xdr:rowOff>0</xdr:rowOff>
    </xdr:to>
    <xdr:sp macro="" textlink="">
      <xdr:nvSpPr>
        <xdr:cNvPr id="17" name="Line 52">
          <a:extLst>
            <a:ext uri="{FF2B5EF4-FFF2-40B4-BE49-F238E27FC236}">
              <a16:creationId xmlns:a16="http://schemas.microsoft.com/office/drawing/2014/main" id="{977622DF-CA36-4B58-811C-BA7761ADDC8F}"/>
            </a:ext>
          </a:extLst>
        </xdr:cNvPr>
        <xdr:cNvSpPr>
          <a:spLocks noChangeShapeType="1"/>
        </xdr:cNvSpPr>
      </xdr:nvSpPr>
      <xdr:spPr bwMode="auto">
        <a:xfrm>
          <a:off x="6877050" y="13830300"/>
          <a:ext cx="0" cy="8667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142875</xdr:colOff>
      <xdr:row>91</xdr:row>
      <xdr:rowOff>38100</xdr:rowOff>
    </xdr:from>
    <xdr:to>
      <xdr:col>12</xdr:col>
      <xdr:colOff>142875</xdr:colOff>
      <xdr:row>93</xdr:row>
      <xdr:rowOff>0</xdr:rowOff>
    </xdr:to>
    <xdr:sp macro="" textlink="">
      <xdr:nvSpPr>
        <xdr:cNvPr id="18" name="Line 53">
          <a:extLst>
            <a:ext uri="{FF2B5EF4-FFF2-40B4-BE49-F238E27FC236}">
              <a16:creationId xmlns:a16="http://schemas.microsoft.com/office/drawing/2014/main" id="{27A3BCD3-D1B5-4319-B63B-BA1B884E4C93}"/>
            </a:ext>
          </a:extLst>
        </xdr:cNvPr>
        <xdr:cNvSpPr>
          <a:spLocks noChangeShapeType="1"/>
        </xdr:cNvSpPr>
      </xdr:nvSpPr>
      <xdr:spPr bwMode="auto">
        <a:xfrm>
          <a:off x="5838825" y="21593175"/>
          <a:ext cx="0" cy="6858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113</xdr:row>
      <xdr:rowOff>266700</xdr:rowOff>
    </xdr:from>
    <xdr:to>
      <xdr:col>8</xdr:col>
      <xdr:colOff>0</xdr:colOff>
      <xdr:row>114</xdr:row>
      <xdr:rowOff>0</xdr:rowOff>
    </xdr:to>
    <xdr:sp macro="" textlink="">
      <xdr:nvSpPr>
        <xdr:cNvPr id="19" name="Line 116">
          <a:extLst>
            <a:ext uri="{FF2B5EF4-FFF2-40B4-BE49-F238E27FC236}">
              <a16:creationId xmlns:a16="http://schemas.microsoft.com/office/drawing/2014/main" id="{972D23AE-38A4-4616-827D-1308839AAD14}"/>
            </a:ext>
          </a:extLst>
        </xdr:cNvPr>
        <xdr:cNvSpPr>
          <a:spLocks noChangeShapeType="1"/>
        </xdr:cNvSpPr>
      </xdr:nvSpPr>
      <xdr:spPr bwMode="auto">
        <a:xfrm>
          <a:off x="4705350" y="268128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113</xdr:row>
      <xdr:rowOff>266700</xdr:rowOff>
    </xdr:from>
    <xdr:to>
      <xdr:col>9</xdr:col>
      <xdr:colOff>0</xdr:colOff>
      <xdr:row>114</xdr:row>
      <xdr:rowOff>0</xdr:rowOff>
    </xdr:to>
    <xdr:sp macro="" textlink="">
      <xdr:nvSpPr>
        <xdr:cNvPr id="20" name="Line 117">
          <a:extLst>
            <a:ext uri="{FF2B5EF4-FFF2-40B4-BE49-F238E27FC236}">
              <a16:creationId xmlns:a16="http://schemas.microsoft.com/office/drawing/2014/main" id="{809B473F-A670-408D-AE0A-304AD83876E3}"/>
            </a:ext>
          </a:extLst>
        </xdr:cNvPr>
        <xdr:cNvSpPr>
          <a:spLocks noChangeShapeType="1"/>
        </xdr:cNvSpPr>
      </xdr:nvSpPr>
      <xdr:spPr bwMode="auto">
        <a:xfrm>
          <a:off x="5153025" y="268128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132</xdr:row>
      <xdr:rowOff>0</xdr:rowOff>
    </xdr:from>
    <xdr:to>
      <xdr:col>9</xdr:col>
      <xdr:colOff>0</xdr:colOff>
      <xdr:row>132</xdr:row>
      <xdr:rowOff>0</xdr:rowOff>
    </xdr:to>
    <xdr:sp macro="" textlink="">
      <xdr:nvSpPr>
        <xdr:cNvPr id="21" name="Line 118">
          <a:extLst>
            <a:ext uri="{FF2B5EF4-FFF2-40B4-BE49-F238E27FC236}">
              <a16:creationId xmlns:a16="http://schemas.microsoft.com/office/drawing/2014/main" id="{F7D99BB6-891B-42AA-97F4-6D573F663931}"/>
            </a:ext>
          </a:extLst>
        </xdr:cNvPr>
        <xdr:cNvSpPr>
          <a:spLocks noChangeShapeType="1"/>
        </xdr:cNvSpPr>
      </xdr:nvSpPr>
      <xdr:spPr bwMode="auto">
        <a:xfrm>
          <a:off x="5153025" y="312324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132</xdr:row>
      <xdr:rowOff>0</xdr:rowOff>
    </xdr:from>
    <xdr:to>
      <xdr:col>8</xdr:col>
      <xdr:colOff>0</xdr:colOff>
      <xdr:row>132</xdr:row>
      <xdr:rowOff>0</xdr:rowOff>
    </xdr:to>
    <xdr:sp macro="" textlink="">
      <xdr:nvSpPr>
        <xdr:cNvPr id="22" name="Line 119">
          <a:extLst>
            <a:ext uri="{FF2B5EF4-FFF2-40B4-BE49-F238E27FC236}">
              <a16:creationId xmlns:a16="http://schemas.microsoft.com/office/drawing/2014/main" id="{A51A37F4-C82D-4B58-B22C-1D6A574FD5D4}"/>
            </a:ext>
          </a:extLst>
        </xdr:cNvPr>
        <xdr:cNvSpPr>
          <a:spLocks noChangeShapeType="1"/>
        </xdr:cNvSpPr>
      </xdr:nvSpPr>
      <xdr:spPr bwMode="auto">
        <a:xfrm>
          <a:off x="4705350" y="312324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361950</xdr:colOff>
      <xdr:row>133</xdr:row>
      <xdr:rowOff>0</xdr:rowOff>
    </xdr:from>
    <xdr:to>
      <xdr:col>12</xdr:col>
      <xdr:colOff>361950</xdr:colOff>
      <xdr:row>133</xdr:row>
      <xdr:rowOff>0</xdr:rowOff>
    </xdr:to>
    <xdr:sp macro="" textlink="">
      <xdr:nvSpPr>
        <xdr:cNvPr id="23" name="Line 120">
          <a:extLst>
            <a:ext uri="{FF2B5EF4-FFF2-40B4-BE49-F238E27FC236}">
              <a16:creationId xmlns:a16="http://schemas.microsoft.com/office/drawing/2014/main" id="{CAC53E4C-BB4F-4132-BD17-684E7BA1221D}"/>
            </a:ext>
          </a:extLst>
        </xdr:cNvPr>
        <xdr:cNvSpPr>
          <a:spLocks noChangeShapeType="1"/>
        </xdr:cNvSpPr>
      </xdr:nvSpPr>
      <xdr:spPr bwMode="auto">
        <a:xfrm>
          <a:off x="6057900" y="316134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108</xdr:row>
      <xdr:rowOff>9525</xdr:rowOff>
    </xdr:from>
    <xdr:to>
      <xdr:col>1</xdr:col>
      <xdr:colOff>0</xdr:colOff>
      <xdr:row>111</xdr:row>
      <xdr:rowOff>0</xdr:rowOff>
    </xdr:to>
    <xdr:sp macro="" textlink="">
      <xdr:nvSpPr>
        <xdr:cNvPr id="24" name="Line 123">
          <a:extLst>
            <a:ext uri="{FF2B5EF4-FFF2-40B4-BE49-F238E27FC236}">
              <a16:creationId xmlns:a16="http://schemas.microsoft.com/office/drawing/2014/main" id="{1C0AB7F8-425B-4016-A09A-762FC3C5D15D}"/>
            </a:ext>
          </a:extLst>
        </xdr:cNvPr>
        <xdr:cNvSpPr>
          <a:spLocks noChangeShapeType="1"/>
        </xdr:cNvSpPr>
      </xdr:nvSpPr>
      <xdr:spPr bwMode="auto">
        <a:xfrm>
          <a:off x="581025" y="25688925"/>
          <a:ext cx="0" cy="5905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108</xdr:row>
      <xdr:rowOff>66675</xdr:rowOff>
    </xdr:from>
    <xdr:to>
      <xdr:col>15</xdr:col>
      <xdr:colOff>152400</xdr:colOff>
      <xdr:row>108</xdr:row>
      <xdr:rowOff>66675</xdr:rowOff>
    </xdr:to>
    <xdr:sp macro="" textlink="">
      <xdr:nvSpPr>
        <xdr:cNvPr id="25" name="Line 125">
          <a:extLst>
            <a:ext uri="{FF2B5EF4-FFF2-40B4-BE49-F238E27FC236}">
              <a16:creationId xmlns:a16="http://schemas.microsoft.com/office/drawing/2014/main" id="{936C3BFB-A5B9-4FA1-AEFC-65A62B750766}"/>
            </a:ext>
          </a:extLst>
        </xdr:cNvPr>
        <xdr:cNvSpPr>
          <a:spLocks noChangeShapeType="1"/>
        </xdr:cNvSpPr>
      </xdr:nvSpPr>
      <xdr:spPr bwMode="auto">
        <a:xfrm>
          <a:off x="5695950" y="25746075"/>
          <a:ext cx="11811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109</xdr:row>
      <xdr:rowOff>142875</xdr:rowOff>
    </xdr:from>
    <xdr:to>
      <xdr:col>16</xdr:col>
      <xdr:colOff>485775</xdr:colOff>
      <xdr:row>109</xdr:row>
      <xdr:rowOff>142875</xdr:rowOff>
    </xdr:to>
    <xdr:sp macro="" textlink="">
      <xdr:nvSpPr>
        <xdr:cNvPr id="26" name="Line 126">
          <a:extLst>
            <a:ext uri="{FF2B5EF4-FFF2-40B4-BE49-F238E27FC236}">
              <a16:creationId xmlns:a16="http://schemas.microsoft.com/office/drawing/2014/main" id="{9B1AA367-9DE0-4A1B-BC2C-ACE74F914B2F}"/>
            </a:ext>
          </a:extLst>
        </xdr:cNvPr>
        <xdr:cNvSpPr>
          <a:spLocks noChangeShapeType="1"/>
        </xdr:cNvSpPr>
      </xdr:nvSpPr>
      <xdr:spPr bwMode="auto">
        <a:xfrm>
          <a:off x="5695950" y="26022300"/>
          <a:ext cx="15906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161925</xdr:colOff>
      <xdr:row>107</xdr:row>
      <xdr:rowOff>0</xdr:rowOff>
    </xdr:from>
    <xdr:to>
      <xdr:col>15</xdr:col>
      <xdr:colOff>161925</xdr:colOff>
      <xdr:row>111</xdr:row>
      <xdr:rowOff>0</xdr:rowOff>
    </xdr:to>
    <xdr:sp macro="" textlink="">
      <xdr:nvSpPr>
        <xdr:cNvPr id="27" name="Line 127">
          <a:extLst>
            <a:ext uri="{FF2B5EF4-FFF2-40B4-BE49-F238E27FC236}">
              <a16:creationId xmlns:a16="http://schemas.microsoft.com/office/drawing/2014/main" id="{66EF6F3D-D058-4B07-81A4-746413AEAD24}"/>
            </a:ext>
          </a:extLst>
        </xdr:cNvPr>
        <xdr:cNvSpPr>
          <a:spLocks noChangeShapeType="1"/>
        </xdr:cNvSpPr>
      </xdr:nvSpPr>
      <xdr:spPr bwMode="auto">
        <a:xfrm>
          <a:off x="6877050" y="25412700"/>
          <a:ext cx="0" cy="8667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142875</xdr:colOff>
      <xdr:row>91</xdr:row>
      <xdr:rowOff>9525</xdr:rowOff>
    </xdr:from>
    <xdr:to>
      <xdr:col>12</xdr:col>
      <xdr:colOff>142875</xdr:colOff>
      <xdr:row>93</xdr:row>
      <xdr:rowOff>0</xdr:rowOff>
    </xdr:to>
    <xdr:sp macro="" textlink="">
      <xdr:nvSpPr>
        <xdr:cNvPr id="28" name="Line 136">
          <a:extLst>
            <a:ext uri="{FF2B5EF4-FFF2-40B4-BE49-F238E27FC236}">
              <a16:creationId xmlns:a16="http://schemas.microsoft.com/office/drawing/2014/main" id="{E6A2DF31-9193-4CD8-B6B4-75D1E477D39F}"/>
            </a:ext>
          </a:extLst>
        </xdr:cNvPr>
        <xdr:cNvSpPr>
          <a:spLocks noChangeShapeType="1"/>
        </xdr:cNvSpPr>
      </xdr:nvSpPr>
      <xdr:spPr bwMode="auto">
        <a:xfrm>
          <a:off x="5838825" y="21564600"/>
          <a:ext cx="0" cy="7143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142875</xdr:colOff>
      <xdr:row>139</xdr:row>
      <xdr:rowOff>9525</xdr:rowOff>
    </xdr:from>
    <xdr:to>
      <xdr:col>12</xdr:col>
      <xdr:colOff>142875</xdr:colOff>
      <xdr:row>141</xdr:row>
      <xdr:rowOff>0</xdr:rowOff>
    </xdr:to>
    <xdr:sp macro="" textlink="">
      <xdr:nvSpPr>
        <xdr:cNvPr id="29" name="Line 138">
          <a:extLst>
            <a:ext uri="{FF2B5EF4-FFF2-40B4-BE49-F238E27FC236}">
              <a16:creationId xmlns:a16="http://schemas.microsoft.com/office/drawing/2014/main" id="{A91E919E-DB63-41CA-8DD1-A3865D6CABDA}"/>
            </a:ext>
          </a:extLst>
        </xdr:cNvPr>
        <xdr:cNvSpPr>
          <a:spLocks noChangeShapeType="1"/>
        </xdr:cNvSpPr>
      </xdr:nvSpPr>
      <xdr:spPr bwMode="auto">
        <a:xfrm>
          <a:off x="5838825" y="33147000"/>
          <a:ext cx="0" cy="7143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95250</xdr:colOff>
      <xdr:row>107</xdr:row>
      <xdr:rowOff>66675</xdr:rowOff>
    </xdr:from>
    <xdr:to>
      <xdr:col>10</xdr:col>
      <xdr:colOff>104775</xdr:colOff>
      <xdr:row>110</xdr:row>
      <xdr:rowOff>123825</xdr:rowOff>
    </xdr:to>
    <xdr:sp macro="" textlink="">
      <xdr:nvSpPr>
        <xdr:cNvPr id="31" name="Line 49">
          <a:extLst>
            <a:ext uri="{FF2B5EF4-FFF2-40B4-BE49-F238E27FC236}">
              <a16:creationId xmlns:a16="http://schemas.microsoft.com/office/drawing/2014/main" id="{400FC4F5-DC42-4D02-BBD8-E1BE2662E990}"/>
            </a:ext>
          </a:extLst>
        </xdr:cNvPr>
        <xdr:cNvSpPr>
          <a:spLocks noChangeShapeType="1"/>
        </xdr:cNvSpPr>
      </xdr:nvSpPr>
      <xdr:spPr bwMode="auto">
        <a:xfrm flipH="1">
          <a:off x="4800600" y="25479375"/>
          <a:ext cx="657225" cy="7239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108</xdr:row>
      <xdr:rowOff>66675</xdr:rowOff>
    </xdr:from>
    <xdr:to>
      <xdr:col>15</xdr:col>
      <xdr:colOff>152400</xdr:colOff>
      <xdr:row>108</xdr:row>
      <xdr:rowOff>66675</xdr:rowOff>
    </xdr:to>
    <xdr:sp macro="" textlink="">
      <xdr:nvSpPr>
        <xdr:cNvPr id="32" name="Line 50">
          <a:extLst>
            <a:ext uri="{FF2B5EF4-FFF2-40B4-BE49-F238E27FC236}">
              <a16:creationId xmlns:a16="http://schemas.microsoft.com/office/drawing/2014/main" id="{7421A061-0776-493C-A8D0-396FB9378691}"/>
            </a:ext>
          </a:extLst>
        </xdr:cNvPr>
        <xdr:cNvSpPr>
          <a:spLocks noChangeShapeType="1"/>
        </xdr:cNvSpPr>
      </xdr:nvSpPr>
      <xdr:spPr bwMode="auto">
        <a:xfrm>
          <a:off x="5695950" y="25746075"/>
          <a:ext cx="11811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109</xdr:row>
      <xdr:rowOff>142875</xdr:rowOff>
    </xdr:from>
    <xdr:to>
      <xdr:col>16</xdr:col>
      <xdr:colOff>485775</xdr:colOff>
      <xdr:row>109</xdr:row>
      <xdr:rowOff>142875</xdr:rowOff>
    </xdr:to>
    <xdr:sp macro="" textlink="">
      <xdr:nvSpPr>
        <xdr:cNvPr id="33" name="Line 51">
          <a:extLst>
            <a:ext uri="{FF2B5EF4-FFF2-40B4-BE49-F238E27FC236}">
              <a16:creationId xmlns:a16="http://schemas.microsoft.com/office/drawing/2014/main" id="{321F401D-067F-45BA-A14F-787BF4831423}"/>
            </a:ext>
          </a:extLst>
        </xdr:cNvPr>
        <xdr:cNvSpPr>
          <a:spLocks noChangeShapeType="1"/>
        </xdr:cNvSpPr>
      </xdr:nvSpPr>
      <xdr:spPr bwMode="auto">
        <a:xfrm>
          <a:off x="5695950" y="26022300"/>
          <a:ext cx="15906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161925</xdr:colOff>
      <xdr:row>107</xdr:row>
      <xdr:rowOff>0</xdr:rowOff>
    </xdr:from>
    <xdr:to>
      <xdr:col>15</xdr:col>
      <xdr:colOff>161925</xdr:colOff>
      <xdr:row>111</xdr:row>
      <xdr:rowOff>0</xdr:rowOff>
    </xdr:to>
    <xdr:sp macro="" textlink="">
      <xdr:nvSpPr>
        <xdr:cNvPr id="34" name="Line 52">
          <a:extLst>
            <a:ext uri="{FF2B5EF4-FFF2-40B4-BE49-F238E27FC236}">
              <a16:creationId xmlns:a16="http://schemas.microsoft.com/office/drawing/2014/main" id="{985D0AA1-F726-4961-BEFF-996BE9567BE3}"/>
            </a:ext>
          </a:extLst>
        </xdr:cNvPr>
        <xdr:cNvSpPr>
          <a:spLocks noChangeShapeType="1"/>
        </xdr:cNvSpPr>
      </xdr:nvSpPr>
      <xdr:spPr bwMode="auto">
        <a:xfrm>
          <a:off x="6877050" y="25412700"/>
          <a:ext cx="0" cy="8667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132</xdr:row>
      <xdr:rowOff>0</xdr:rowOff>
    </xdr:from>
    <xdr:to>
      <xdr:col>9</xdr:col>
      <xdr:colOff>0</xdr:colOff>
      <xdr:row>132</xdr:row>
      <xdr:rowOff>0</xdr:rowOff>
    </xdr:to>
    <xdr:sp macro="" textlink="">
      <xdr:nvSpPr>
        <xdr:cNvPr id="35" name="Line 43">
          <a:extLst>
            <a:ext uri="{FF2B5EF4-FFF2-40B4-BE49-F238E27FC236}">
              <a16:creationId xmlns:a16="http://schemas.microsoft.com/office/drawing/2014/main" id="{2E113792-5953-4572-B4C5-FC12B65CAB0E}"/>
            </a:ext>
          </a:extLst>
        </xdr:cNvPr>
        <xdr:cNvSpPr>
          <a:spLocks noChangeShapeType="1"/>
        </xdr:cNvSpPr>
      </xdr:nvSpPr>
      <xdr:spPr bwMode="auto">
        <a:xfrm>
          <a:off x="5153025" y="312324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132</xdr:row>
      <xdr:rowOff>0</xdr:rowOff>
    </xdr:from>
    <xdr:to>
      <xdr:col>8</xdr:col>
      <xdr:colOff>0</xdr:colOff>
      <xdr:row>132</xdr:row>
      <xdr:rowOff>0</xdr:rowOff>
    </xdr:to>
    <xdr:sp macro="" textlink="">
      <xdr:nvSpPr>
        <xdr:cNvPr id="36" name="Line 44">
          <a:extLst>
            <a:ext uri="{FF2B5EF4-FFF2-40B4-BE49-F238E27FC236}">
              <a16:creationId xmlns:a16="http://schemas.microsoft.com/office/drawing/2014/main" id="{70B060A6-490C-4B5C-A04F-E26F22D5C47B}"/>
            </a:ext>
          </a:extLst>
        </xdr:cNvPr>
        <xdr:cNvSpPr>
          <a:spLocks noChangeShapeType="1"/>
        </xdr:cNvSpPr>
      </xdr:nvSpPr>
      <xdr:spPr bwMode="auto">
        <a:xfrm>
          <a:off x="4705350" y="312324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108</xdr:row>
      <xdr:rowOff>66675</xdr:rowOff>
    </xdr:from>
    <xdr:to>
      <xdr:col>15</xdr:col>
      <xdr:colOff>152400</xdr:colOff>
      <xdr:row>108</xdr:row>
      <xdr:rowOff>66675</xdr:rowOff>
    </xdr:to>
    <xdr:sp macro="" textlink="">
      <xdr:nvSpPr>
        <xdr:cNvPr id="37" name="Line 50">
          <a:extLst>
            <a:ext uri="{FF2B5EF4-FFF2-40B4-BE49-F238E27FC236}">
              <a16:creationId xmlns:a16="http://schemas.microsoft.com/office/drawing/2014/main" id="{9E9C6BAD-2CCC-4415-97B5-EB90381B5283}"/>
            </a:ext>
          </a:extLst>
        </xdr:cNvPr>
        <xdr:cNvSpPr>
          <a:spLocks noChangeShapeType="1"/>
        </xdr:cNvSpPr>
      </xdr:nvSpPr>
      <xdr:spPr bwMode="auto">
        <a:xfrm>
          <a:off x="5695950" y="25746075"/>
          <a:ext cx="11811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109</xdr:row>
      <xdr:rowOff>142875</xdr:rowOff>
    </xdr:from>
    <xdr:to>
      <xdr:col>17</xdr:col>
      <xdr:colOff>0</xdr:colOff>
      <xdr:row>109</xdr:row>
      <xdr:rowOff>142875</xdr:rowOff>
    </xdr:to>
    <xdr:sp macro="" textlink="">
      <xdr:nvSpPr>
        <xdr:cNvPr id="38" name="Line 51">
          <a:extLst>
            <a:ext uri="{FF2B5EF4-FFF2-40B4-BE49-F238E27FC236}">
              <a16:creationId xmlns:a16="http://schemas.microsoft.com/office/drawing/2014/main" id="{5C5DF312-B9B7-4B4B-8DE2-B8A5F67C3090}"/>
            </a:ext>
          </a:extLst>
        </xdr:cNvPr>
        <xdr:cNvSpPr>
          <a:spLocks noChangeShapeType="1"/>
        </xdr:cNvSpPr>
      </xdr:nvSpPr>
      <xdr:spPr bwMode="auto">
        <a:xfrm>
          <a:off x="5695950" y="26022300"/>
          <a:ext cx="15906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161925</xdr:colOff>
      <xdr:row>107</xdr:row>
      <xdr:rowOff>0</xdr:rowOff>
    </xdr:from>
    <xdr:to>
      <xdr:col>15</xdr:col>
      <xdr:colOff>161925</xdr:colOff>
      <xdr:row>111</xdr:row>
      <xdr:rowOff>0</xdr:rowOff>
    </xdr:to>
    <xdr:sp macro="" textlink="">
      <xdr:nvSpPr>
        <xdr:cNvPr id="39" name="Line 52">
          <a:extLst>
            <a:ext uri="{FF2B5EF4-FFF2-40B4-BE49-F238E27FC236}">
              <a16:creationId xmlns:a16="http://schemas.microsoft.com/office/drawing/2014/main" id="{8EAF3912-82FE-495C-9426-5A099C3D3ED7}"/>
            </a:ext>
          </a:extLst>
        </xdr:cNvPr>
        <xdr:cNvSpPr>
          <a:spLocks noChangeShapeType="1"/>
        </xdr:cNvSpPr>
      </xdr:nvSpPr>
      <xdr:spPr bwMode="auto">
        <a:xfrm>
          <a:off x="6877050" y="25412700"/>
          <a:ext cx="0" cy="8667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285750</xdr:colOff>
      <xdr:row>9</xdr:row>
      <xdr:rowOff>38100</xdr:rowOff>
    </xdr:from>
    <xdr:to>
      <xdr:col>4</xdr:col>
      <xdr:colOff>190500</xdr:colOff>
      <xdr:row>10</xdr:row>
      <xdr:rowOff>28575</xdr:rowOff>
    </xdr:to>
    <xdr:sp macro="" textlink="">
      <xdr:nvSpPr>
        <xdr:cNvPr id="41" name="AutoShape 38">
          <a:extLst>
            <a:ext uri="{FF2B5EF4-FFF2-40B4-BE49-F238E27FC236}">
              <a16:creationId xmlns:a16="http://schemas.microsoft.com/office/drawing/2014/main" id="{B8B009B5-3734-4DCD-AC31-0D071F09F6D6}"/>
            </a:ext>
          </a:extLst>
        </xdr:cNvPr>
        <xdr:cNvSpPr>
          <a:spLocks noChangeArrowheads="1"/>
        </xdr:cNvSpPr>
      </xdr:nvSpPr>
      <xdr:spPr bwMode="auto">
        <a:xfrm>
          <a:off x="285750" y="2200275"/>
          <a:ext cx="2419350" cy="247650"/>
        </a:xfrm>
        <a:prstGeom prst="wedgeRectCallout">
          <a:avLst>
            <a:gd name="adj1" fmla="val -44490"/>
            <a:gd name="adj2" fmla="val -157491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algn="ctr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(例)「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10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」を入力→月の数字のみ入力して下さい。</a:t>
          </a:r>
        </a:p>
      </xdr:txBody>
    </xdr:sp>
    <xdr:clientData/>
  </xdr:twoCellAnchor>
  <xdr:twoCellAnchor>
    <xdr:from>
      <xdr:col>4</xdr:col>
      <xdr:colOff>47625</xdr:colOff>
      <xdr:row>5</xdr:row>
      <xdr:rowOff>85725</xdr:rowOff>
    </xdr:from>
    <xdr:to>
      <xdr:col>6</xdr:col>
      <xdr:colOff>238125</xdr:colOff>
      <xdr:row>7</xdr:row>
      <xdr:rowOff>104775</xdr:rowOff>
    </xdr:to>
    <xdr:sp macro="" textlink="">
      <xdr:nvSpPr>
        <xdr:cNvPr id="42" name="AutoShape 39">
          <a:extLst>
            <a:ext uri="{FF2B5EF4-FFF2-40B4-BE49-F238E27FC236}">
              <a16:creationId xmlns:a16="http://schemas.microsoft.com/office/drawing/2014/main" id="{A2C6EC34-EC2F-4245-8CA4-5A512D7E6E97}"/>
            </a:ext>
          </a:extLst>
        </xdr:cNvPr>
        <xdr:cNvSpPr>
          <a:spLocks noChangeArrowheads="1"/>
        </xdr:cNvSpPr>
      </xdr:nvSpPr>
      <xdr:spPr bwMode="auto">
        <a:xfrm>
          <a:off x="2562225" y="1466850"/>
          <a:ext cx="1543050" cy="476250"/>
        </a:xfrm>
        <a:prstGeom prst="wedgeRectCallout">
          <a:avLst>
            <a:gd name="adj1" fmla="val -55556"/>
            <a:gd name="adj2" fmla="val 3125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algn="ctr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(例)「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10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/1」及び「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10/31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」を入力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→期間を入力して下さい。</a:t>
          </a:r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4</xdr:col>
      <xdr:colOff>542925</xdr:colOff>
      <xdr:row>9</xdr:row>
      <xdr:rowOff>19050</xdr:rowOff>
    </xdr:from>
    <xdr:to>
      <xdr:col>6</xdr:col>
      <xdr:colOff>274027</xdr:colOff>
      <xdr:row>11</xdr:row>
      <xdr:rowOff>133350</xdr:rowOff>
    </xdr:to>
    <xdr:sp macro="" textlink="">
      <xdr:nvSpPr>
        <xdr:cNvPr id="43" name="AutoShape 39">
          <a:extLst>
            <a:ext uri="{FF2B5EF4-FFF2-40B4-BE49-F238E27FC236}">
              <a16:creationId xmlns:a16="http://schemas.microsoft.com/office/drawing/2014/main" id="{B49E2627-9488-4700-A19B-2377C9FF71BE}"/>
            </a:ext>
          </a:extLst>
        </xdr:cNvPr>
        <xdr:cNvSpPr>
          <a:spLocks noChangeArrowheads="1"/>
        </xdr:cNvSpPr>
      </xdr:nvSpPr>
      <xdr:spPr bwMode="auto">
        <a:xfrm>
          <a:off x="3057525" y="2181225"/>
          <a:ext cx="1083652" cy="638175"/>
        </a:xfrm>
        <a:prstGeom prst="wedgeRectCallout">
          <a:avLst>
            <a:gd name="adj1" fmla="val 55255"/>
            <a:gd name="adj2" fmla="val -7410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algn="ctr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適格請求書発行事業者の登録番号を入力してください。</a:t>
          </a:r>
          <a:r>
            <a:rPr lang="ja-JP" altLang="en-US"/>
            <a:t> </a:t>
          </a:r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12</xdr:col>
      <xdr:colOff>9525</xdr:colOff>
      <xdr:row>19</xdr:row>
      <xdr:rowOff>38100</xdr:rowOff>
    </xdr:from>
    <xdr:to>
      <xdr:col>17</xdr:col>
      <xdr:colOff>20516</xdr:colOff>
      <xdr:row>20</xdr:row>
      <xdr:rowOff>57882</xdr:rowOff>
    </xdr:to>
    <xdr:sp macro="" textlink="">
      <xdr:nvSpPr>
        <xdr:cNvPr id="44" name="AutoShape 39">
          <a:extLst>
            <a:ext uri="{FF2B5EF4-FFF2-40B4-BE49-F238E27FC236}">
              <a16:creationId xmlns:a16="http://schemas.microsoft.com/office/drawing/2014/main" id="{E6551DF2-BBB5-4A72-8764-D5B1B78FBD1C}"/>
            </a:ext>
          </a:extLst>
        </xdr:cNvPr>
        <xdr:cNvSpPr>
          <a:spLocks noChangeArrowheads="1"/>
        </xdr:cNvSpPr>
      </xdr:nvSpPr>
      <xdr:spPr bwMode="auto">
        <a:xfrm>
          <a:off x="5705475" y="4314825"/>
          <a:ext cx="1601666" cy="276957"/>
        </a:xfrm>
        <a:prstGeom prst="wedgeRectCallout">
          <a:avLst>
            <a:gd name="adj1" fmla="val 63580"/>
            <a:gd name="adj2" fmla="val -16566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algn="ctr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消費税区分を選択してください。</a:t>
          </a:r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7</xdr:col>
      <xdr:colOff>38100</xdr:colOff>
      <xdr:row>9</xdr:row>
      <xdr:rowOff>0</xdr:rowOff>
    </xdr:from>
    <xdr:to>
      <xdr:col>17</xdr:col>
      <xdr:colOff>1085850</xdr:colOff>
      <xdr:row>15</xdr:row>
      <xdr:rowOff>28575</xdr:rowOff>
    </xdr:to>
    <xdr:sp macro="" textlink="">
      <xdr:nvSpPr>
        <xdr:cNvPr id="48" name="Rectangle 34">
          <a:extLst>
            <a:ext uri="{FF2B5EF4-FFF2-40B4-BE49-F238E27FC236}">
              <a16:creationId xmlns:a16="http://schemas.microsoft.com/office/drawing/2014/main" id="{CF0965B5-FA8D-4E87-97F8-FDB4735C48EC}"/>
            </a:ext>
          </a:extLst>
        </xdr:cNvPr>
        <xdr:cNvSpPr>
          <a:spLocks noChangeArrowheads="1"/>
        </xdr:cNvSpPr>
      </xdr:nvSpPr>
      <xdr:spPr bwMode="auto">
        <a:xfrm>
          <a:off x="4257675" y="2162175"/>
          <a:ext cx="4114800" cy="12668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lnSpc>
              <a:spcPts val="1700"/>
            </a:lnSpc>
            <a:defRPr sz="1000"/>
          </a:pPr>
          <a:r>
            <a:rPr lang="ja-JP" altLang="en-US" sz="1400" b="1" i="0" u="none" strike="noStrike" baseline="0">
              <a:solidFill>
                <a:srgbClr val="FF9900"/>
              </a:solidFill>
              <a:latin typeface="ＭＳ Ｐゴシック"/>
              <a:ea typeface="ＭＳ Ｐゴシック"/>
            </a:rPr>
            <a:t>黄色</a:t>
          </a:r>
          <a:r>
            <a:rPr lang="ja-JP" altLang="en-US" sz="1100" b="0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のセルに入力をお願いします。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1" i="0" u="none" strike="noStrike" baseline="0">
              <a:solidFill>
                <a:srgbClr val="00FF00"/>
              </a:solidFill>
              <a:latin typeface="ＭＳ Ｐゴシック"/>
              <a:ea typeface="ＭＳ Ｐゴシック"/>
            </a:rPr>
            <a:t>緑色</a:t>
          </a:r>
          <a:r>
            <a:rPr lang="ja-JP" altLang="en-US" sz="1100" b="0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のセルには計算式が入っていますので入力は不要です。</a:t>
          </a: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入力シート（請求書控）の1ページ目に入力すると下ページ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（2･3ﾍﾟｰｼﾞ）の請求書（提出用）に自動的に内容が転記されます</a:t>
          </a:r>
          <a:endParaRPr lang="en-US" altLang="ja-JP" sz="1100" b="0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ので</a:t>
          </a:r>
          <a:r>
            <a:rPr lang="ja-JP" altLang="en-US" sz="12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請求書（提出用）の入力は不要</a:t>
          </a:r>
          <a:r>
            <a:rPr lang="ja-JP" altLang="en-US" sz="1100" b="0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です。</a:t>
          </a:r>
        </a:p>
      </xdr:txBody>
    </xdr:sp>
    <xdr:clientData/>
  </xdr:twoCellAnchor>
  <xdr:twoCellAnchor>
    <xdr:from>
      <xdr:col>4</xdr:col>
      <xdr:colOff>504824</xdr:colOff>
      <xdr:row>27</xdr:row>
      <xdr:rowOff>9526</xdr:rowOff>
    </xdr:from>
    <xdr:to>
      <xdr:col>16</xdr:col>
      <xdr:colOff>361950</xdr:colOff>
      <xdr:row>33</xdr:row>
      <xdr:rowOff>0</xdr:rowOff>
    </xdr:to>
    <xdr:sp macro="" textlink="">
      <xdr:nvSpPr>
        <xdr:cNvPr id="50" name="Rectangle 35">
          <a:extLst>
            <a:ext uri="{FF2B5EF4-FFF2-40B4-BE49-F238E27FC236}">
              <a16:creationId xmlns:a16="http://schemas.microsoft.com/office/drawing/2014/main" id="{5F7DDCDC-0C6C-48CD-9288-404C2FFBE3C8}"/>
            </a:ext>
          </a:extLst>
        </xdr:cNvPr>
        <xdr:cNvSpPr>
          <a:spLocks noChangeArrowheads="1"/>
        </xdr:cNvSpPr>
      </xdr:nvSpPr>
      <xdr:spPr bwMode="auto">
        <a:xfrm>
          <a:off x="3019424" y="6115051"/>
          <a:ext cx="4219576" cy="1362074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marL="0" marR="0" lvl="0" indent="0" algn="l" defTabSz="914400" rtl="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ja-JP" altLang="en-US" sz="11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/>
            <a:ea typeface="ＭＳ Ｐゴシック"/>
          </a:endParaRPr>
        </a:p>
        <a:p>
          <a:pPr marL="0" marR="0" lvl="0" indent="0" algn="l" defTabSz="914400" rtl="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0000FF"/>
              </a:solidFill>
              <a:effectLst/>
              <a:uLnTx/>
              <a:uFillTx/>
              <a:latin typeface="ＭＳ Ｐゴシック"/>
              <a:ea typeface="ＭＳ Ｐゴシック"/>
            </a:rPr>
            <a:t>入力が完了しましたら、内容を再度ご確認のうえ印刷をお願いします。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ja-JP" altLang="en-US" sz="1100" b="0" i="0" u="none" strike="noStrike" kern="0" cap="none" spc="0" normalizeH="0" baseline="0" noProof="0">
            <a:ln>
              <a:noFill/>
            </a:ln>
            <a:solidFill>
              <a:srgbClr val="0000FF"/>
            </a:solidFill>
            <a:effectLst/>
            <a:uLnTx/>
            <a:uFillTx/>
            <a:latin typeface="ＭＳ Ｐゴシック"/>
            <a:ea typeface="ＭＳ Ｐゴシック"/>
          </a:endParaRPr>
        </a:p>
        <a:p>
          <a:pPr marL="0" marR="0" lvl="0" indent="0" algn="l" defTabSz="914400" rtl="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Ｐゴシック"/>
              <a:ea typeface="ＭＳ Ｐゴシック"/>
            </a:rPr>
            <a:t>自動的に3部打出されます。</a:t>
          </a:r>
          <a:endParaRPr kumimoji="0" lang="en-US" altLang="ja-JP" sz="11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ＭＳ Ｐゴシック"/>
            <a:ea typeface="ＭＳ Ｐゴシック"/>
          </a:endParaRPr>
        </a:p>
        <a:p>
          <a:pPr marL="0" marR="0" lvl="0" indent="0" algn="l" defTabSz="914400" rtl="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Ｐゴシック"/>
              <a:ea typeface="ＭＳ Ｐゴシック"/>
            </a:rPr>
            <a:t>３ページの（経理部控）に社印を押印後、報徳石産の担当部署に（工場・営業部門控）・（経理部控）をご提出ください。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0A0000" mc:Ignorable="a14" a14:legacySpreadsheetColorIndex="1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0A0000" mc:Ignorable="a14" a14:legacySpreadsheetColorIndex="1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tabColor indexed="12"/>
  </sheetPr>
  <dimension ref="A1:V151"/>
  <sheetViews>
    <sheetView showGridLines="0" showZeros="0" topLeftCell="A28" zoomScaleNormal="100" zoomScaleSheetLayoutView="100" workbookViewId="0">
      <selection activeCell="A19" sqref="A19:C19"/>
    </sheetView>
  </sheetViews>
  <sheetFormatPr defaultColWidth="9" defaultRowHeight="13"/>
  <cols>
    <col min="1" max="1" width="7.6328125" style="1" customWidth="1"/>
    <col min="2" max="2" width="4.6328125" style="1" customWidth="1"/>
    <col min="3" max="3" width="16.08984375" style="1" customWidth="1"/>
    <col min="4" max="4" width="4.6328125" style="1" customWidth="1"/>
    <col min="5" max="5" width="9.08984375" style="1" customWidth="1"/>
    <col min="6" max="6" width="8.6328125" style="1" customWidth="1"/>
    <col min="7" max="7" width="4.6328125" style="1" customWidth="1"/>
    <col min="8" max="8" width="6.36328125" style="1" customWidth="1"/>
    <col min="9" max="9" width="5.90625" style="1" customWidth="1"/>
    <col min="10" max="10" width="2.6328125" style="1" customWidth="1"/>
    <col min="11" max="11" width="2.90625" style="1" customWidth="1"/>
    <col min="12" max="12" width="1.6328125" style="1" customWidth="1"/>
    <col min="13" max="13" width="6.08984375" style="1" customWidth="1"/>
    <col min="14" max="14" width="1.6328125" style="1" customWidth="1"/>
    <col min="15" max="15" width="6.08984375" style="1" bestFit="1" customWidth="1"/>
    <col min="16" max="16" width="1.6328125" style="1" customWidth="1"/>
    <col min="17" max="17" width="5.36328125" style="1" customWidth="1"/>
    <col min="18" max="18" width="15" style="49" customWidth="1"/>
    <col min="19" max="19" width="7.08984375" style="49" hidden="1" customWidth="1"/>
    <col min="20" max="20" width="13" style="49" hidden="1" customWidth="1"/>
    <col min="21" max="22" width="9" style="49"/>
    <col min="23" max="16384" width="9" style="1"/>
  </cols>
  <sheetData>
    <row r="1" spans="1:20">
      <c r="A1" s="136"/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</row>
    <row r="2" spans="1:20" ht="27" customHeight="1">
      <c r="A2" s="46" t="s">
        <v>28</v>
      </c>
      <c r="D2" s="215" t="s">
        <v>29</v>
      </c>
      <c r="E2" s="215"/>
      <c r="F2" s="215"/>
      <c r="G2" s="215"/>
      <c r="H2" s="215"/>
      <c r="I2" s="215"/>
      <c r="J2" s="2"/>
      <c r="K2" s="2"/>
      <c r="L2" s="2"/>
      <c r="P2" s="22" t="s">
        <v>22</v>
      </c>
      <c r="Q2" s="3">
        <v>1</v>
      </c>
    </row>
    <row r="3" spans="1:20" ht="22.5" customHeight="1">
      <c r="B3" s="4"/>
      <c r="C3" s="4"/>
      <c r="D3" s="4"/>
      <c r="E3" s="294"/>
      <c r="F3" s="294"/>
      <c r="G3" s="294"/>
      <c r="H3" s="294"/>
      <c r="I3" s="5"/>
      <c r="J3" s="5"/>
      <c r="K3" s="5"/>
      <c r="L3" s="5"/>
      <c r="M3" s="4"/>
      <c r="N3" s="4"/>
      <c r="O3" s="4"/>
      <c r="P3" s="144"/>
      <c r="Q3" s="144"/>
    </row>
    <row r="4" spans="1:20" ht="23.25" customHeight="1">
      <c r="A4" s="84" t="s">
        <v>72</v>
      </c>
      <c r="B4" s="6"/>
      <c r="C4" s="6"/>
      <c r="D4" s="7"/>
      <c r="P4" s="8"/>
      <c r="Q4" s="8"/>
    </row>
    <row r="5" spans="1:20" ht="18" customHeight="1">
      <c r="H5" s="1" t="s">
        <v>23</v>
      </c>
      <c r="I5" s="310"/>
      <c r="J5" s="310"/>
      <c r="K5" s="310"/>
      <c r="L5" s="310"/>
      <c r="M5" s="92"/>
      <c r="N5" s="92"/>
      <c r="O5" s="92"/>
      <c r="P5" s="92"/>
      <c r="Q5" s="92"/>
    </row>
    <row r="6" spans="1:20" ht="18" customHeight="1">
      <c r="A6" s="9" t="s">
        <v>3</v>
      </c>
      <c r="B6" s="271"/>
      <c r="C6" s="271"/>
      <c r="D6" s="271"/>
      <c r="H6" s="1" t="s">
        <v>0</v>
      </c>
      <c r="I6" s="292"/>
      <c r="J6" s="292"/>
      <c r="K6" s="292"/>
      <c r="L6" s="292"/>
      <c r="M6" s="292"/>
      <c r="N6" s="292"/>
      <c r="O6" s="292"/>
      <c r="P6" s="292"/>
      <c r="Q6" s="292"/>
    </row>
    <row r="7" spans="1:20" ht="18" customHeight="1">
      <c r="H7" s="1" t="s">
        <v>1</v>
      </c>
      <c r="I7" s="292"/>
      <c r="J7" s="292"/>
      <c r="K7" s="292"/>
      <c r="L7" s="292"/>
      <c r="M7" s="292"/>
      <c r="N7" s="292"/>
      <c r="O7" s="292"/>
      <c r="P7" s="292"/>
      <c r="Q7" s="293"/>
    </row>
    <row r="8" spans="1:20" ht="18" customHeight="1">
      <c r="A8" s="269"/>
      <c r="B8" s="298"/>
      <c r="C8" s="299"/>
      <c r="D8" s="299"/>
      <c r="H8" s="1" t="s">
        <v>2</v>
      </c>
      <c r="I8" s="273"/>
      <c r="J8" s="273"/>
      <c r="K8" s="273"/>
      <c r="L8" s="273"/>
      <c r="M8" s="273"/>
      <c r="N8" s="273"/>
      <c r="O8" s="273"/>
      <c r="P8" s="273"/>
      <c r="Q8" s="273"/>
    </row>
    <row r="9" spans="1:20" ht="18" customHeight="1">
      <c r="A9" s="270"/>
      <c r="B9" s="267"/>
      <c r="C9" s="268"/>
      <c r="D9" s="268"/>
      <c r="G9" s="77"/>
      <c r="H9" s="247" t="s">
        <v>45</v>
      </c>
      <c r="I9" s="247"/>
      <c r="J9" s="87" t="s">
        <v>53</v>
      </c>
      <c r="K9" s="128"/>
      <c r="L9" s="100" t="s">
        <v>54</v>
      </c>
      <c r="M9" s="128"/>
      <c r="N9" s="100" t="s">
        <v>54</v>
      </c>
      <c r="O9" s="128"/>
      <c r="P9" s="100" t="s">
        <v>54</v>
      </c>
      <c r="Q9" s="128"/>
    </row>
    <row r="10" spans="1:20" ht="7.5" customHeight="1">
      <c r="A10" s="10"/>
      <c r="K10" s="91"/>
      <c r="L10" s="91"/>
    </row>
    <row r="11" spans="1:20" ht="20.25" customHeight="1">
      <c r="B11" s="10"/>
      <c r="C11" s="10"/>
      <c r="D11" s="10"/>
      <c r="E11" s="11"/>
      <c r="F11" s="11"/>
      <c r="G11" s="11"/>
      <c r="H11" s="11"/>
      <c r="I11" s="11"/>
      <c r="J11" s="11"/>
      <c r="R11" s="57">
        <v>0.1</v>
      </c>
      <c r="S11" s="50"/>
      <c r="T11" s="50"/>
    </row>
    <row r="12" spans="1:20" ht="21" customHeight="1" thickBot="1">
      <c r="A12" s="12" t="s">
        <v>4</v>
      </c>
      <c r="B12" s="13"/>
      <c r="C12" s="13"/>
      <c r="D12" s="13"/>
      <c r="N12" s="85"/>
      <c r="O12" s="85"/>
      <c r="P12" s="85"/>
      <c r="Q12" s="85"/>
      <c r="R12" s="56" t="s">
        <v>35</v>
      </c>
      <c r="S12" s="57"/>
    </row>
    <row r="13" spans="1:20" ht="15.75" customHeight="1">
      <c r="A13" s="307" t="s">
        <v>15</v>
      </c>
      <c r="B13" s="283" t="s">
        <v>8</v>
      </c>
      <c r="C13" s="284"/>
      <c r="D13" s="285"/>
      <c r="E13" s="110" t="str">
        <f>IF(E14="","","適格請求書発行事業者の方は登録番号の入力をお願いいたします。")</f>
        <v>適格請求書発行事業者の方は登録番号の入力をお願いいたします。</v>
      </c>
      <c r="I13" s="16"/>
      <c r="N13" s="14"/>
      <c r="O13" s="14"/>
      <c r="P13" s="17"/>
      <c r="Q13" s="18"/>
      <c r="R13" s="56" t="s">
        <v>33</v>
      </c>
      <c r="S13" s="57"/>
    </row>
    <row r="14" spans="1:20" ht="15.75" customHeight="1">
      <c r="A14" s="308"/>
      <c r="B14" s="286">
        <f>+F40+F41+K40+K41</f>
        <v>0</v>
      </c>
      <c r="C14" s="287"/>
      <c r="D14" s="288"/>
      <c r="E14" s="302" t="str">
        <f>IF(K9="","※","")</f>
        <v>※</v>
      </c>
      <c r="F14" s="303"/>
      <c r="G14" s="303"/>
      <c r="H14" s="303"/>
      <c r="I14" s="303"/>
      <c r="M14" s="19"/>
      <c r="N14" s="14"/>
      <c r="O14" s="14"/>
      <c r="P14" s="17"/>
      <c r="Q14" s="17"/>
      <c r="R14" s="56" t="s">
        <v>34</v>
      </c>
      <c r="S14" s="56"/>
    </row>
    <row r="15" spans="1:20" ht="15.75" customHeight="1" thickBot="1">
      <c r="A15" s="309"/>
      <c r="B15" s="289"/>
      <c r="C15" s="290"/>
      <c r="D15" s="291"/>
      <c r="E15" s="302"/>
      <c r="F15" s="303"/>
      <c r="G15" s="303"/>
      <c r="H15" s="303"/>
      <c r="I15" s="303"/>
      <c r="M15" s="17"/>
      <c r="N15" s="14"/>
      <c r="O15" s="14"/>
      <c r="P15" s="20"/>
      <c r="Q15" s="20"/>
      <c r="R15" s="56"/>
      <c r="S15" s="56"/>
    </row>
    <row r="16" spans="1:20" ht="9" customHeight="1">
      <c r="R16" s="86"/>
      <c r="S16" s="56"/>
    </row>
    <row r="17" spans="1:20" ht="18" customHeight="1">
      <c r="A17" s="295" t="s">
        <v>51</v>
      </c>
      <c r="B17" s="296"/>
      <c r="C17" s="297"/>
      <c r="D17" s="281" t="s">
        <v>5</v>
      </c>
      <c r="E17" s="281" t="s">
        <v>6</v>
      </c>
      <c r="F17" s="281" t="s">
        <v>7</v>
      </c>
      <c r="G17" s="253" t="s">
        <v>42</v>
      </c>
      <c r="H17" s="254"/>
      <c r="I17" s="254"/>
      <c r="J17" s="254"/>
      <c r="K17" s="254"/>
      <c r="L17" s="89"/>
      <c r="M17" s="253" t="s">
        <v>36</v>
      </c>
      <c r="N17" s="254"/>
      <c r="O17" s="254"/>
      <c r="P17" s="254"/>
      <c r="Q17" s="255"/>
      <c r="R17" s="131" t="s">
        <v>32</v>
      </c>
      <c r="S17" s="58"/>
    </row>
    <row r="18" spans="1:20" ht="15" customHeight="1">
      <c r="A18" s="304" t="s">
        <v>9</v>
      </c>
      <c r="B18" s="305"/>
      <c r="C18" s="306"/>
      <c r="D18" s="282"/>
      <c r="E18" s="282"/>
      <c r="F18" s="282"/>
      <c r="G18" s="256"/>
      <c r="H18" s="257"/>
      <c r="I18" s="257"/>
      <c r="J18" s="257"/>
      <c r="K18" s="257"/>
      <c r="L18" s="90"/>
      <c r="M18" s="256"/>
      <c r="N18" s="257"/>
      <c r="O18" s="257"/>
      <c r="P18" s="257"/>
      <c r="Q18" s="258"/>
      <c r="R18" s="132" t="s">
        <v>39</v>
      </c>
      <c r="S18" s="58" t="s">
        <v>38</v>
      </c>
      <c r="T18" s="49" t="s">
        <v>37</v>
      </c>
    </row>
    <row r="19" spans="1:20" ht="20.25" customHeight="1">
      <c r="A19" s="176"/>
      <c r="B19" s="177"/>
      <c r="C19" s="178"/>
      <c r="D19" s="138"/>
      <c r="E19" s="274"/>
      <c r="F19" s="264"/>
      <c r="G19" s="276">
        <f>ROUND(E19*F19,0)</f>
        <v>0</v>
      </c>
      <c r="H19" s="277"/>
      <c r="I19" s="278"/>
      <c r="J19" s="278"/>
      <c r="K19" s="179">
        <f>+IF(R19="8%（軽減税率対象）","＊", )</f>
        <v>0</v>
      </c>
      <c r="L19" s="180"/>
      <c r="M19" s="203"/>
      <c r="N19" s="204"/>
      <c r="O19" s="204"/>
      <c r="P19" s="204"/>
      <c r="Q19" s="205"/>
      <c r="R19" s="260"/>
      <c r="S19" s="339">
        <f>IF(R19="8%（軽減税率対象）",8%,R19)</f>
        <v>0</v>
      </c>
      <c r="T19" s="248">
        <f>IF(OR(R19="非課税",S19="不課税"),G19*0,G19*S19)</f>
        <v>0</v>
      </c>
    </row>
    <row r="20" spans="1:20" ht="15.75" customHeight="1">
      <c r="A20" s="166"/>
      <c r="B20" s="167"/>
      <c r="C20" s="168"/>
      <c r="D20" s="139"/>
      <c r="E20" s="275"/>
      <c r="F20" s="265"/>
      <c r="G20" s="279"/>
      <c r="H20" s="280"/>
      <c r="I20" s="280"/>
      <c r="J20" s="280"/>
      <c r="K20" s="181"/>
      <c r="L20" s="182"/>
      <c r="M20" s="206"/>
      <c r="N20" s="207"/>
      <c r="O20" s="207"/>
      <c r="P20" s="207"/>
      <c r="Q20" s="208"/>
      <c r="R20" s="261"/>
      <c r="S20" s="340"/>
      <c r="T20" s="249"/>
    </row>
    <row r="21" spans="1:20" ht="20.25" customHeight="1">
      <c r="A21" s="176"/>
      <c r="B21" s="177"/>
      <c r="C21" s="178"/>
      <c r="D21" s="138"/>
      <c r="E21" s="274"/>
      <c r="F21" s="264"/>
      <c r="G21" s="300">
        <f>ROUND(E21*F21,0)</f>
        <v>0</v>
      </c>
      <c r="H21" s="301"/>
      <c r="I21" s="278"/>
      <c r="J21" s="278"/>
      <c r="K21" s="179">
        <f>+IF(R21="8%（軽減税率対象）","＊", )</f>
        <v>0</v>
      </c>
      <c r="L21" s="180"/>
      <c r="M21" s="203"/>
      <c r="N21" s="204"/>
      <c r="O21" s="204"/>
      <c r="P21" s="204"/>
      <c r="Q21" s="205"/>
      <c r="R21" s="260"/>
      <c r="S21" s="259">
        <f>IF(R21="8%（軽減税率対象）",8%,R21)</f>
        <v>0</v>
      </c>
      <c r="T21" s="248">
        <f>IF(OR(R21="非課税",S21="不課税"),G21*0,G21*S21)</f>
        <v>0</v>
      </c>
    </row>
    <row r="22" spans="1:20" ht="15.75" customHeight="1">
      <c r="A22" s="166"/>
      <c r="B22" s="167"/>
      <c r="C22" s="168"/>
      <c r="D22" s="139"/>
      <c r="E22" s="275"/>
      <c r="F22" s="265"/>
      <c r="G22" s="279"/>
      <c r="H22" s="280"/>
      <c r="I22" s="280"/>
      <c r="J22" s="280"/>
      <c r="K22" s="181"/>
      <c r="L22" s="182"/>
      <c r="M22" s="206"/>
      <c r="N22" s="207"/>
      <c r="O22" s="207"/>
      <c r="P22" s="207"/>
      <c r="Q22" s="208"/>
      <c r="R22" s="261"/>
      <c r="S22" s="259"/>
      <c r="T22" s="249"/>
    </row>
    <row r="23" spans="1:20" ht="20.25" customHeight="1">
      <c r="A23" s="176"/>
      <c r="B23" s="177"/>
      <c r="C23" s="178"/>
      <c r="D23" s="138"/>
      <c r="E23" s="274"/>
      <c r="F23" s="264"/>
      <c r="G23" s="300">
        <f>ROUND(E23*F23,0)</f>
        <v>0</v>
      </c>
      <c r="H23" s="301"/>
      <c r="I23" s="278"/>
      <c r="J23" s="278"/>
      <c r="K23" s="179">
        <f>+IF(R23="8%（軽減税率対象）","＊", )</f>
        <v>0</v>
      </c>
      <c r="L23" s="180"/>
      <c r="M23" s="203"/>
      <c r="N23" s="204"/>
      <c r="O23" s="204"/>
      <c r="P23" s="204"/>
      <c r="Q23" s="205"/>
      <c r="R23" s="260"/>
      <c r="S23" s="259">
        <f>IF(R23="8%（軽減税率対象）",8%,R23)</f>
        <v>0</v>
      </c>
      <c r="T23" s="248">
        <f>IF(OR(R23="非課税",S23="不課税"),G23*0,G23*S23)</f>
        <v>0</v>
      </c>
    </row>
    <row r="24" spans="1:20" ht="15.75" customHeight="1">
      <c r="A24" s="166"/>
      <c r="B24" s="167"/>
      <c r="C24" s="168"/>
      <c r="D24" s="139"/>
      <c r="E24" s="275"/>
      <c r="F24" s="265"/>
      <c r="G24" s="279"/>
      <c r="H24" s="280"/>
      <c r="I24" s="280"/>
      <c r="J24" s="280"/>
      <c r="K24" s="181"/>
      <c r="L24" s="182"/>
      <c r="M24" s="206"/>
      <c r="N24" s="207"/>
      <c r="O24" s="207"/>
      <c r="P24" s="207"/>
      <c r="Q24" s="208"/>
      <c r="R24" s="261"/>
      <c r="S24" s="259"/>
      <c r="T24" s="249"/>
    </row>
    <row r="25" spans="1:20" ht="20.25" customHeight="1">
      <c r="A25" s="176"/>
      <c r="B25" s="177"/>
      <c r="C25" s="178"/>
      <c r="D25" s="160"/>
      <c r="E25" s="274"/>
      <c r="F25" s="264"/>
      <c r="G25" s="300">
        <f>ROUND(E25*F25,0)</f>
        <v>0</v>
      </c>
      <c r="H25" s="301"/>
      <c r="I25" s="278"/>
      <c r="J25" s="278"/>
      <c r="K25" s="179">
        <f>+IF(R25="8%（軽減税率対象）","＊", )</f>
        <v>0</v>
      </c>
      <c r="L25" s="180"/>
      <c r="M25" s="203"/>
      <c r="N25" s="204"/>
      <c r="O25" s="204"/>
      <c r="P25" s="204"/>
      <c r="Q25" s="205"/>
      <c r="R25" s="260"/>
      <c r="S25" s="259">
        <f>IF(R25="8%（軽減税率対象）",8%,R25)</f>
        <v>0</v>
      </c>
      <c r="T25" s="248">
        <f>IF(OR(R25="非課税",S25="不課税"),G25*0,G25*S25)</f>
        <v>0</v>
      </c>
    </row>
    <row r="26" spans="1:20" ht="15.75" customHeight="1">
      <c r="A26" s="166"/>
      <c r="B26" s="167"/>
      <c r="C26" s="168"/>
      <c r="D26" s="161"/>
      <c r="E26" s="275"/>
      <c r="F26" s="265"/>
      <c r="G26" s="279"/>
      <c r="H26" s="280"/>
      <c r="I26" s="280"/>
      <c r="J26" s="280"/>
      <c r="K26" s="181"/>
      <c r="L26" s="182"/>
      <c r="M26" s="206"/>
      <c r="N26" s="207"/>
      <c r="O26" s="207"/>
      <c r="P26" s="207"/>
      <c r="Q26" s="208"/>
      <c r="R26" s="261"/>
      <c r="S26" s="259"/>
      <c r="T26" s="249"/>
    </row>
    <row r="27" spans="1:20" ht="20.25" customHeight="1">
      <c r="A27" s="176"/>
      <c r="B27" s="177"/>
      <c r="C27" s="178"/>
      <c r="D27" s="160"/>
      <c r="E27" s="274"/>
      <c r="F27" s="264"/>
      <c r="G27" s="300">
        <f>ROUND(E27*F27,0)</f>
        <v>0</v>
      </c>
      <c r="H27" s="301"/>
      <c r="I27" s="278"/>
      <c r="J27" s="278"/>
      <c r="K27" s="179">
        <f>+IF(R27="8%（軽減税率対象）","＊", )</f>
        <v>0</v>
      </c>
      <c r="L27" s="180"/>
      <c r="M27" s="203"/>
      <c r="N27" s="204"/>
      <c r="O27" s="204"/>
      <c r="P27" s="204"/>
      <c r="Q27" s="205"/>
      <c r="R27" s="260"/>
      <c r="S27" s="259">
        <f>IF(R27="8%（軽減税率対象）",8%,R27)</f>
        <v>0</v>
      </c>
      <c r="T27" s="248">
        <f>IF(OR(R27="非課税",S27="不課税"),G27*0,G27*S27)</f>
        <v>0</v>
      </c>
    </row>
    <row r="28" spans="1:20" ht="15.75" customHeight="1">
      <c r="A28" s="166"/>
      <c r="B28" s="167"/>
      <c r="C28" s="168"/>
      <c r="D28" s="161"/>
      <c r="E28" s="275"/>
      <c r="F28" s="265"/>
      <c r="G28" s="279"/>
      <c r="H28" s="280"/>
      <c r="I28" s="280"/>
      <c r="J28" s="280"/>
      <c r="K28" s="181"/>
      <c r="L28" s="182"/>
      <c r="M28" s="206"/>
      <c r="N28" s="207"/>
      <c r="O28" s="207"/>
      <c r="P28" s="207"/>
      <c r="Q28" s="208"/>
      <c r="R28" s="261"/>
      <c r="S28" s="259"/>
      <c r="T28" s="249"/>
    </row>
    <row r="29" spans="1:20" ht="20.25" customHeight="1">
      <c r="A29" s="176"/>
      <c r="B29" s="177"/>
      <c r="C29" s="178"/>
      <c r="D29" s="160"/>
      <c r="E29" s="274"/>
      <c r="F29" s="264"/>
      <c r="G29" s="300">
        <f>ROUND(E29*F29,0)</f>
        <v>0</v>
      </c>
      <c r="H29" s="301"/>
      <c r="I29" s="278"/>
      <c r="J29" s="278"/>
      <c r="K29" s="179">
        <f>+IF(R29="8%（軽減税率対象）","＊", )</f>
        <v>0</v>
      </c>
      <c r="L29" s="180"/>
      <c r="M29" s="203"/>
      <c r="N29" s="204"/>
      <c r="O29" s="204"/>
      <c r="P29" s="204"/>
      <c r="Q29" s="205"/>
      <c r="R29" s="260"/>
      <c r="S29" s="259">
        <f>IF(R29="8%（軽減税率対象）",8%,R29)</f>
        <v>0</v>
      </c>
      <c r="T29" s="248">
        <f>IF(OR(R29="非課税",S29="不課税"),G29*0,G29*S29)</f>
        <v>0</v>
      </c>
    </row>
    <row r="30" spans="1:20" ht="15.75" customHeight="1">
      <c r="A30" s="166"/>
      <c r="B30" s="167"/>
      <c r="C30" s="168"/>
      <c r="D30" s="161"/>
      <c r="E30" s="275"/>
      <c r="F30" s="265"/>
      <c r="G30" s="279"/>
      <c r="H30" s="280"/>
      <c r="I30" s="280"/>
      <c r="J30" s="280"/>
      <c r="K30" s="181"/>
      <c r="L30" s="182"/>
      <c r="M30" s="206"/>
      <c r="N30" s="207"/>
      <c r="O30" s="207"/>
      <c r="P30" s="207"/>
      <c r="Q30" s="208"/>
      <c r="R30" s="261"/>
      <c r="S30" s="259"/>
      <c r="T30" s="249"/>
    </row>
    <row r="31" spans="1:20" ht="20.25" customHeight="1">
      <c r="A31" s="176"/>
      <c r="B31" s="177"/>
      <c r="C31" s="178"/>
      <c r="D31" s="160"/>
      <c r="E31" s="274"/>
      <c r="F31" s="264"/>
      <c r="G31" s="300">
        <f>ROUND(E31*F31,0)</f>
        <v>0</v>
      </c>
      <c r="H31" s="301"/>
      <c r="I31" s="278"/>
      <c r="J31" s="278"/>
      <c r="K31" s="179">
        <f>+IF(R31="8%（軽減税率対象）","＊", )</f>
        <v>0</v>
      </c>
      <c r="L31" s="180"/>
      <c r="M31" s="203"/>
      <c r="N31" s="204"/>
      <c r="O31" s="204"/>
      <c r="P31" s="204"/>
      <c r="Q31" s="205"/>
      <c r="R31" s="260"/>
      <c r="S31" s="339">
        <f>IF(R31="8%（軽減税率対象）",8%,R31)</f>
        <v>0</v>
      </c>
      <c r="T31" s="248">
        <f>IF(OR(R31="非課税",S31="不課税"),G31*0,G31*S31)</f>
        <v>0</v>
      </c>
    </row>
    <row r="32" spans="1:20" ht="15.75" customHeight="1">
      <c r="A32" s="166"/>
      <c r="B32" s="167"/>
      <c r="C32" s="168"/>
      <c r="D32" s="161"/>
      <c r="E32" s="275"/>
      <c r="F32" s="265"/>
      <c r="G32" s="279"/>
      <c r="H32" s="280"/>
      <c r="I32" s="280"/>
      <c r="J32" s="280"/>
      <c r="K32" s="181"/>
      <c r="L32" s="182"/>
      <c r="M32" s="206"/>
      <c r="N32" s="207"/>
      <c r="O32" s="207"/>
      <c r="P32" s="207"/>
      <c r="Q32" s="208"/>
      <c r="R32" s="261"/>
      <c r="S32" s="340"/>
      <c r="T32" s="249"/>
    </row>
    <row r="33" spans="1:22" ht="20.25" customHeight="1">
      <c r="A33" s="176"/>
      <c r="B33" s="177"/>
      <c r="C33" s="178"/>
      <c r="D33" s="160"/>
      <c r="E33" s="274"/>
      <c r="F33" s="264"/>
      <c r="G33" s="300">
        <f>ROUND(E33*F33,0)</f>
        <v>0</v>
      </c>
      <c r="H33" s="301"/>
      <c r="I33" s="278"/>
      <c r="J33" s="278"/>
      <c r="K33" s="179">
        <f>+IF(R33="8%（軽減税率対象）","＊", )</f>
        <v>0</v>
      </c>
      <c r="L33" s="180"/>
      <c r="M33" s="203"/>
      <c r="N33" s="204"/>
      <c r="O33" s="204"/>
      <c r="P33" s="204"/>
      <c r="Q33" s="205"/>
      <c r="R33" s="260"/>
      <c r="S33" s="339">
        <f>IF(R33="8%（軽減税率対象）",8%,R33)</f>
        <v>0</v>
      </c>
      <c r="T33" s="248">
        <f>IF(OR(R33="非課税",S33="不課税"),G33*0,G33*S33)</f>
        <v>0</v>
      </c>
    </row>
    <row r="34" spans="1:22" ht="15.75" customHeight="1">
      <c r="A34" s="166"/>
      <c r="B34" s="167"/>
      <c r="C34" s="168"/>
      <c r="D34" s="161"/>
      <c r="E34" s="275"/>
      <c r="F34" s="265"/>
      <c r="G34" s="279"/>
      <c r="H34" s="280"/>
      <c r="I34" s="280"/>
      <c r="J34" s="280"/>
      <c r="K34" s="181"/>
      <c r="L34" s="182"/>
      <c r="M34" s="206"/>
      <c r="N34" s="207"/>
      <c r="O34" s="207"/>
      <c r="P34" s="207"/>
      <c r="Q34" s="208"/>
      <c r="R34" s="261"/>
      <c r="S34" s="340"/>
      <c r="T34" s="249"/>
    </row>
    <row r="35" spans="1:22" ht="30" customHeight="1">
      <c r="A35" s="173" t="s">
        <v>55</v>
      </c>
      <c r="B35" s="174"/>
      <c r="C35" s="175"/>
      <c r="D35" s="314"/>
      <c r="E35" s="315"/>
      <c r="F35" s="316"/>
      <c r="G35" s="262" t="str">
        <f>IF(SUM(G19:J34)=0,"",IF(SUM('続き(2枚目)'!G14:J39)=0,SUM(G19:J34),""))</f>
        <v/>
      </c>
      <c r="H35" s="263"/>
      <c r="I35" s="263"/>
      <c r="J35" s="263"/>
      <c r="K35" s="192"/>
      <c r="L35" s="193"/>
      <c r="M35" s="171"/>
      <c r="N35" s="172"/>
      <c r="O35" s="70"/>
      <c r="P35" s="66"/>
      <c r="Q35" s="67"/>
      <c r="R35" s="55"/>
      <c r="T35" s="52">
        <f>SUM(T19:T34)</f>
        <v>0</v>
      </c>
    </row>
    <row r="36" spans="1:22" ht="30" customHeight="1">
      <c r="A36" s="173" t="str">
        <f>+D39</f>
        <v>消費税相当額</v>
      </c>
      <c r="B36" s="174"/>
      <c r="C36" s="175"/>
      <c r="D36" s="61"/>
      <c r="E36" s="62"/>
      <c r="F36" s="63"/>
      <c r="G36" s="262" t="str">
        <f>IF(G35="","",D40+D41)</f>
        <v/>
      </c>
      <c r="H36" s="263"/>
      <c r="I36" s="263"/>
      <c r="J36" s="263"/>
      <c r="K36" s="190"/>
      <c r="L36" s="191"/>
      <c r="M36" s="209"/>
      <c r="N36" s="210"/>
      <c r="O36" s="210"/>
      <c r="P36" s="210"/>
      <c r="Q36" s="211"/>
      <c r="R36" s="55"/>
      <c r="T36" s="52"/>
    </row>
    <row r="37" spans="1:22" ht="30" customHeight="1">
      <c r="A37" s="173" t="s">
        <v>56</v>
      </c>
      <c r="B37" s="174"/>
      <c r="C37" s="175"/>
      <c r="D37" s="311"/>
      <c r="E37" s="312"/>
      <c r="F37" s="313"/>
      <c r="G37" s="262" t="str">
        <f>IF(G35="","",G35+G36)</f>
        <v/>
      </c>
      <c r="H37" s="263"/>
      <c r="I37" s="263"/>
      <c r="J37" s="263"/>
      <c r="K37" s="190"/>
      <c r="L37" s="191"/>
      <c r="M37" s="250"/>
      <c r="N37" s="251"/>
      <c r="O37" s="251"/>
      <c r="P37" s="251"/>
      <c r="Q37" s="252"/>
      <c r="R37" s="55"/>
      <c r="T37" s="51"/>
    </row>
    <row r="38" spans="1:22" ht="26.25" customHeight="1"/>
    <row r="39" spans="1:22" ht="15.75" customHeight="1">
      <c r="A39" s="82"/>
      <c r="B39" s="235" t="s">
        <v>57</v>
      </c>
      <c r="C39" s="236"/>
      <c r="D39" s="236" t="str">
        <f>IF(K9="","消費税相当額","消費税")</f>
        <v>消費税相当額</v>
      </c>
      <c r="E39" s="236"/>
      <c r="F39" s="322" t="str">
        <f>IF(K9="","合計","税込")</f>
        <v>合計</v>
      </c>
      <c r="G39" s="323"/>
      <c r="H39" s="324"/>
      <c r="I39" s="238"/>
      <c r="J39" s="239"/>
      <c r="K39" s="173" t="s">
        <v>58</v>
      </c>
      <c r="L39" s="174"/>
      <c r="M39" s="174"/>
      <c r="N39" s="174"/>
      <c r="O39" s="174"/>
      <c r="P39" s="175"/>
      <c r="S39" s="56"/>
    </row>
    <row r="40" spans="1:22" ht="28.5" customHeight="1">
      <c r="A40" s="80" t="s">
        <v>48</v>
      </c>
      <c r="B40" s="317">
        <f>SUMIF($R$19:$R$34,R11,$G$19:$J$34)+SUMIF('続き(2枚目)'!$R$14:$R$39,'続き(2枚目)'!R160,'続き(2枚目)'!G14:J39)+SUMIF('続き(3枚目)'!$R$14:$R$39,'続き(3枚目)'!R159,'続き(3枚目)'!G14:J39)</f>
        <v>0</v>
      </c>
      <c r="C40" s="318"/>
      <c r="D40" s="319">
        <f>IF(B40="",0,ROUND(B40*10/100,0))</f>
        <v>0</v>
      </c>
      <c r="E40" s="320"/>
      <c r="F40" s="319">
        <f>+B40+D40</f>
        <v>0</v>
      </c>
      <c r="G40" s="320"/>
      <c r="H40" s="321"/>
      <c r="I40" s="245" t="s">
        <v>46</v>
      </c>
      <c r="J40" s="246"/>
      <c r="K40" s="317">
        <f>SUMIF($R$19:$R$34,R13,$G$19:$J$34)+SUMIF('続き(2枚目)'!$R$14:$R$39,'続き(2枚目)'!$R$162,'続き(2枚目)'!$G$14:$J$39)+SUMIF('続き(3枚目)'!$R$14:$R$39,'続き(3枚目)'!$R$161,'続き(3枚目)'!$G$14:$J$39)</f>
        <v>0</v>
      </c>
      <c r="L40" s="320"/>
      <c r="M40" s="320"/>
      <c r="N40" s="320"/>
      <c r="O40" s="320"/>
      <c r="P40" s="321"/>
      <c r="Q40" s="49"/>
      <c r="S40" s="52"/>
      <c r="V40" s="1"/>
    </row>
    <row r="41" spans="1:22" ht="28.5" customHeight="1">
      <c r="A41" s="81" t="s">
        <v>50</v>
      </c>
      <c r="B41" s="183">
        <f>SUMIF($R$19:$R$34,R12,$G$19:$J$34)+SUMIF('続き(2枚目)'!$R$14:$R$39,'続き(2枚目)'!$R$161,'続き(2枚目)'!$G$14:$J$39)+SUMIF('続き(3枚目)'!$R$14:$R$39,'続き(3枚目)'!$R$160,'続き(3枚目)'!$G$14:$J$39)</f>
        <v>0</v>
      </c>
      <c r="C41" s="184"/>
      <c r="D41" s="185">
        <f>IF(B41="",0,ROUND(B41*8/100,0))</f>
        <v>0</v>
      </c>
      <c r="E41" s="186"/>
      <c r="F41" s="185">
        <f>+B41+D41</f>
        <v>0</v>
      </c>
      <c r="G41" s="187"/>
      <c r="H41" s="188"/>
      <c r="I41" s="169" t="s">
        <v>47</v>
      </c>
      <c r="J41" s="170"/>
      <c r="K41" s="189">
        <f>SUMIF($R$19:$R$34,R14,$G$19:$J$34)+SUMIF('続き(2枚目)'!$R$14:$R$39,'続き(2枚目)'!$R$163,'続き(2枚目)'!$G$14:J39)+SUMIF('続き(3枚目)'!$R$14:$R$39,'続き(3枚目)'!$R$162,'続き(3枚目)'!$G$14:J39)</f>
        <v>0</v>
      </c>
      <c r="L41" s="187"/>
      <c r="M41" s="187"/>
      <c r="N41" s="187"/>
      <c r="O41" s="187"/>
      <c r="P41" s="188"/>
      <c r="Q41" s="49"/>
      <c r="S41" s="52"/>
      <c r="V41" s="1"/>
    </row>
    <row r="42" spans="1:22" ht="10.5" customHeight="1"/>
    <row r="43" spans="1:22" ht="15.75" customHeight="1">
      <c r="A43" s="83" t="s">
        <v>52</v>
      </c>
      <c r="P43" s="266"/>
      <c r="Q43" s="266"/>
    </row>
    <row r="50" spans="1:22">
      <c r="A50" s="136"/>
      <c r="B50" s="136"/>
      <c r="C50" s="136"/>
      <c r="D50" s="136"/>
      <c r="E50" s="136"/>
      <c r="F50" s="136"/>
      <c r="G50" s="136"/>
      <c r="H50" s="136"/>
      <c r="I50" s="136"/>
      <c r="J50" s="136"/>
      <c r="K50" s="136"/>
      <c r="L50" s="136"/>
      <c r="M50" s="136"/>
      <c r="N50" s="136"/>
      <c r="O50" s="136"/>
      <c r="P50" s="136"/>
      <c r="Q50" s="136"/>
    </row>
    <row r="51" spans="1:22">
      <c r="A51" s="136"/>
      <c r="B51" s="136"/>
      <c r="C51" s="136"/>
      <c r="D51" s="136"/>
      <c r="E51" s="136"/>
      <c r="F51" s="136"/>
      <c r="G51" s="136"/>
      <c r="H51" s="136"/>
      <c r="I51" s="136"/>
      <c r="J51" s="136"/>
      <c r="K51" s="136"/>
      <c r="L51" s="136"/>
      <c r="M51" s="136"/>
      <c r="N51" s="136"/>
      <c r="O51" s="136"/>
      <c r="P51" s="136"/>
      <c r="Q51" s="136"/>
    </row>
    <row r="53" spans="1:22" ht="27" customHeight="1">
      <c r="A53" s="46" t="s">
        <v>26</v>
      </c>
      <c r="D53" s="215" t="s">
        <v>30</v>
      </c>
      <c r="E53" s="215"/>
      <c r="F53" s="215"/>
      <c r="G53" s="215"/>
      <c r="H53" s="215"/>
      <c r="I53" s="215"/>
      <c r="J53" s="2"/>
      <c r="K53" s="2"/>
      <c r="L53" s="2"/>
      <c r="P53" s="22" t="s">
        <v>21</v>
      </c>
      <c r="Q53" s="3">
        <f>$Q$2</f>
        <v>1</v>
      </c>
    </row>
    <row r="54" spans="1:22" ht="22.5" customHeight="1">
      <c r="B54" s="4"/>
      <c r="C54" s="4"/>
      <c r="D54" s="4"/>
      <c r="E54" s="338">
        <f>$E$3</f>
        <v>0</v>
      </c>
      <c r="F54" s="338"/>
      <c r="G54" s="338"/>
      <c r="H54" s="338"/>
      <c r="I54" s="5"/>
      <c r="J54" s="5"/>
      <c r="K54" s="5"/>
      <c r="L54" s="5"/>
      <c r="M54" s="4"/>
      <c r="N54" s="4"/>
      <c r="O54" s="4"/>
      <c r="P54" s="144"/>
      <c r="Q54" s="144"/>
    </row>
    <row r="55" spans="1:22" ht="23.25" customHeight="1">
      <c r="A55" s="84" t="s">
        <v>73</v>
      </c>
      <c r="B55" s="6"/>
      <c r="C55" s="6"/>
      <c r="D55" s="7"/>
      <c r="P55" s="8"/>
      <c r="Q55" s="8"/>
    </row>
    <row r="56" spans="1:22" ht="18" customHeight="1">
      <c r="H56" s="1" t="s">
        <v>23</v>
      </c>
      <c r="I56" s="93">
        <f>$I$5</f>
        <v>0</v>
      </c>
      <c r="J56" s="93"/>
      <c r="K56" s="109"/>
      <c r="L56" s="93"/>
      <c r="M56" s="93"/>
      <c r="N56" s="93"/>
      <c r="O56" s="93"/>
      <c r="P56" s="93"/>
      <c r="Q56" s="93"/>
    </row>
    <row r="57" spans="1:22" ht="18" customHeight="1">
      <c r="A57" s="9" t="s">
        <v>3</v>
      </c>
      <c r="B57" s="216">
        <f>$B$6</f>
        <v>0</v>
      </c>
      <c r="C57" s="216"/>
      <c r="D57" s="216"/>
      <c r="H57" s="1" t="s">
        <v>0</v>
      </c>
      <c r="I57" s="196">
        <f>$I$6</f>
        <v>0</v>
      </c>
      <c r="J57" s="196"/>
      <c r="K57" s="196"/>
      <c r="L57" s="196"/>
      <c r="M57" s="196"/>
      <c r="N57" s="196"/>
      <c r="O57" s="196"/>
      <c r="P57" s="196"/>
      <c r="Q57" s="196"/>
    </row>
    <row r="58" spans="1:22" ht="18" customHeight="1">
      <c r="H58" s="1" t="s">
        <v>1</v>
      </c>
      <c r="I58" s="196">
        <f>$I$7</f>
        <v>0</v>
      </c>
      <c r="J58" s="196"/>
      <c r="K58" s="196"/>
      <c r="L58" s="196"/>
      <c r="M58" s="196"/>
      <c r="N58" s="196"/>
      <c r="O58" s="196"/>
      <c r="P58" s="196"/>
      <c r="Q58" s="94"/>
    </row>
    <row r="59" spans="1:22" ht="18" customHeight="1">
      <c r="A59" s="220">
        <f>$A$8</f>
        <v>0</v>
      </c>
      <c r="B59" s="222">
        <f>$B$8</f>
        <v>0</v>
      </c>
      <c r="C59" s="222"/>
      <c r="D59" s="222"/>
      <c r="H59" s="1" t="s">
        <v>2</v>
      </c>
      <c r="I59" s="141">
        <f>$I$8</f>
        <v>0</v>
      </c>
      <c r="J59" s="141"/>
      <c r="K59" s="141"/>
      <c r="L59" s="141"/>
      <c r="M59" s="141"/>
      <c r="N59" s="141"/>
      <c r="O59" s="141"/>
      <c r="P59" s="141"/>
      <c r="Q59" s="141"/>
    </row>
    <row r="60" spans="1:22" ht="18" customHeight="1">
      <c r="A60" s="221"/>
      <c r="B60" s="140">
        <f>$B$9</f>
        <v>0</v>
      </c>
      <c r="C60" s="140"/>
      <c r="D60" s="140"/>
      <c r="G60" s="77"/>
      <c r="H60" s="247" t="s">
        <v>45</v>
      </c>
      <c r="I60" s="247"/>
      <c r="J60" s="87" t="str">
        <f>$J$9</f>
        <v>T</v>
      </c>
      <c r="K60" s="101">
        <f>+K9</f>
        <v>0</v>
      </c>
      <c r="L60" s="101" t="s">
        <v>54</v>
      </c>
      <c r="M60" s="101">
        <f>+M9</f>
        <v>0</v>
      </c>
      <c r="N60" s="95" t="s">
        <v>54</v>
      </c>
      <c r="O60" s="101">
        <f>+O9</f>
        <v>0</v>
      </c>
      <c r="P60" s="95" t="s">
        <v>54</v>
      </c>
      <c r="Q60" s="101">
        <f>+Q9</f>
        <v>0</v>
      </c>
      <c r="V60" s="49">
        <f>$V$64</f>
        <v>0</v>
      </c>
    </row>
    <row r="61" spans="1:22" ht="7.5" customHeight="1"/>
    <row r="62" spans="1:22" ht="20.25" customHeight="1">
      <c r="A62" s="10"/>
      <c r="B62" s="10"/>
      <c r="C62" s="10"/>
      <c r="D62" s="10"/>
      <c r="E62" s="11"/>
      <c r="F62" s="11"/>
      <c r="G62" s="11"/>
      <c r="H62" s="11"/>
      <c r="I62" s="194" t="s">
        <v>40</v>
      </c>
      <c r="J62" s="195"/>
      <c r="K62" s="195"/>
      <c r="L62" s="88"/>
      <c r="M62" s="200" t="s">
        <v>11</v>
      </c>
      <c r="N62" s="201"/>
      <c r="O62" s="201"/>
      <c r="P62" s="201"/>
      <c r="Q62" s="202"/>
      <c r="R62" s="50"/>
      <c r="S62" s="50"/>
      <c r="T62" s="50"/>
    </row>
    <row r="63" spans="1:22" ht="21" customHeight="1" thickBot="1">
      <c r="A63" s="12" t="s">
        <v>4</v>
      </c>
      <c r="B63" s="13"/>
      <c r="C63" s="13"/>
      <c r="D63" s="13"/>
      <c r="I63" s="24"/>
      <c r="K63" s="43"/>
      <c r="L63" s="65"/>
      <c r="M63" s="26" t="s">
        <v>18</v>
      </c>
      <c r="N63" s="27"/>
      <c r="O63" s="354"/>
      <c r="P63" s="354"/>
      <c r="Q63" s="29" t="s">
        <v>25</v>
      </c>
    </row>
    <row r="64" spans="1:22" ht="15.75" customHeight="1">
      <c r="A64" s="307" t="s">
        <v>15</v>
      </c>
      <c r="B64" s="341" t="s">
        <v>8</v>
      </c>
      <c r="C64" s="342"/>
      <c r="D64" s="343"/>
      <c r="E64" s="15"/>
      <c r="I64" s="30" t="s">
        <v>12</v>
      </c>
      <c r="L64" s="25"/>
      <c r="M64" s="272" t="s">
        <v>19</v>
      </c>
      <c r="N64" s="31"/>
      <c r="O64" s="135"/>
      <c r="P64" s="135"/>
      <c r="Q64" s="32"/>
    </row>
    <row r="65" spans="1:17" ht="15.75" customHeight="1">
      <c r="A65" s="308"/>
      <c r="B65" s="347">
        <f>$B$14</f>
        <v>0</v>
      </c>
      <c r="C65" s="348"/>
      <c r="D65" s="349"/>
      <c r="E65" s="217" t="str">
        <f>+E14</f>
        <v>※</v>
      </c>
      <c r="F65" s="218"/>
      <c r="G65" s="218"/>
      <c r="H65" s="219"/>
      <c r="I65" s="33"/>
      <c r="L65" s="25"/>
      <c r="M65" s="272"/>
      <c r="N65" s="31"/>
      <c r="O65" s="135"/>
      <c r="P65" s="135"/>
      <c r="Q65" s="34" t="s">
        <v>14</v>
      </c>
    </row>
    <row r="66" spans="1:17" ht="15.75" customHeight="1" thickBot="1">
      <c r="A66" s="309"/>
      <c r="B66" s="350"/>
      <c r="C66" s="351"/>
      <c r="D66" s="352"/>
      <c r="E66" s="217"/>
      <c r="F66" s="218"/>
      <c r="G66" s="218"/>
      <c r="H66" s="219"/>
      <c r="I66" s="35"/>
      <c r="J66" s="64"/>
      <c r="K66" s="96" t="s">
        <v>41</v>
      </c>
      <c r="L66" s="69"/>
      <c r="M66" s="36" t="s">
        <v>20</v>
      </c>
      <c r="N66" s="37" t="s">
        <v>43</v>
      </c>
      <c r="O66" s="133" t="s">
        <v>44</v>
      </c>
      <c r="P66" s="38"/>
      <c r="Q66" s="102" t="s">
        <v>13</v>
      </c>
    </row>
    <row r="67" spans="1:17" ht="9" customHeight="1"/>
    <row r="68" spans="1:17" ht="18" customHeight="1">
      <c r="A68" s="295" t="s">
        <v>51</v>
      </c>
      <c r="B68" s="296"/>
      <c r="C68" s="297"/>
      <c r="D68" s="281" t="s">
        <v>5</v>
      </c>
      <c r="E68" s="281" t="s">
        <v>6</v>
      </c>
      <c r="F68" s="281" t="s">
        <v>7</v>
      </c>
      <c r="G68" s="253" t="s">
        <v>42</v>
      </c>
      <c r="H68" s="254"/>
      <c r="I68" s="254"/>
      <c r="J68" s="254"/>
      <c r="K68" s="254"/>
      <c r="L68" s="89"/>
      <c r="M68" s="253" t="s">
        <v>36</v>
      </c>
      <c r="N68" s="254"/>
      <c r="O68" s="254"/>
      <c r="P68" s="254"/>
      <c r="Q68" s="255"/>
    </row>
    <row r="69" spans="1:17" ht="15" customHeight="1">
      <c r="A69" s="304" t="s">
        <v>9</v>
      </c>
      <c r="B69" s="305"/>
      <c r="C69" s="306"/>
      <c r="D69" s="282"/>
      <c r="E69" s="282"/>
      <c r="F69" s="282"/>
      <c r="G69" s="256"/>
      <c r="H69" s="257"/>
      <c r="I69" s="257"/>
      <c r="J69" s="257"/>
      <c r="K69" s="257"/>
      <c r="L69" s="90"/>
      <c r="M69" s="256"/>
      <c r="N69" s="257"/>
      <c r="O69" s="257"/>
      <c r="P69" s="257"/>
      <c r="Q69" s="258"/>
    </row>
    <row r="70" spans="1:17" ht="20.25" customHeight="1">
      <c r="A70" s="227">
        <f>$A$19</f>
        <v>0</v>
      </c>
      <c r="B70" s="228"/>
      <c r="C70" s="229"/>
      <c r="D70" s="142">
        <f>$D$19</f>
        <v>0</v>
      </c>
      <c r="E70" s="233">
        <f>$E$19</f>
        <v>0</v>
      </c>
      <c r="F70" s="223">
        <f>$F$19</f>
        <v>0</v>
      </c>
      <c r="G70" s="157">
        <f>$G$19</f>
        <v>0</v>
      </c>
      <c r="H70" s="158"/>
      <c r="I70" s="159"/>
      <c r="J70" s="159"/>
      <c r="K70" s="162">
        <f>$K$19</f>
        <v>0</v>
      </c>
      <c r="L70" s="163"/>
      <c r="M70" s="148">
        <f>$M$19</f>
        <v>0</v>
      </c>
      <c r="N70" s="149"/>
      <c r="O70" s="149"/>
      <c r="P70" s="149"/>
      <c r="Q70" s="150"/>
    </row>
    <row r="71" spans="1:17" ht="15.75" customHeight="1">
      <c r="A71" s="230">
        <f>$A$20</f>
        <v>0</v>
      </c>
      <c r="B71" s="231"/>
      <c r="C71" s="232"/>
      <c r="D71" s="143"/>
      <c r="E71" s="234"/>
      <c r="F71" s="224"/>
      <c r="G71" s="225"/>
      <c r="H71" s="226"/>
      <c r="I71" s="226"/>
      <c r="J71" s="226"/>
      <c r="K71" s="164"/>
      <c r="L71" s="165"/>
      <c r="M71" s="151"/>
      <c r="N71" s="152"/>
      <c r="O71" s="152"/>
      <c r="P71" s="152"/>
      <c r="Q71" s="153"/>
    </row>
    <row r="72" spans="1:17" ht="20.25" customHeight="1">
      <c r="A72" s="227">
        <f>$A$21</f>
        <v>0</v>
      </c>
      <c r="B72" s="228"/>
      <c r="C72" s="229"/>
      <c r="D72" s="142">
        <f>$D$21</f>
        <v>0</v>
      </c>
      <c r="E72" s="233">
        <f>$E$21</f>
        <v>0</v>
      </c>
      <c r="F72" s="223">
        <f>$F$21</f>
        <v>0</v>
      </c>
      <c r="G72" s="157">
        <f>$G$21</f>
        <v>0</v>
      </c>
      <c r="H72" s="158"/>
      <c r="I72" s="159"/>
      <c r="J72" s="159"/>
      <c r="K72" s="162">
        <f>$K$21</f>
        <v>0</v>
      </c>
      <c r="L72" s="163"/>
      <c r="M72" s="148">
        <f>$M$21</f>
        <v>0</v>
      </c>
      <c r="N72" s="149"/>
      <c r="O72" s="149"/>
      <c r="P72" s="149"/>
      <c r="Q72" s="150"/>
    </row>
    <row r="73" spans="1:17" ht="15.75" customHeight="1">
      <c r="A73" s="230">
        <f>$A$22</f>
        <v>0</v>
      </c>
      <c r="B73" s="231"/>
      <c r="C73" s="232"/>
      <c r="D73" s="143"/>
      <c r="E73" s="234"/>
      <c r="F73" s="224"/>
      <c r="G73" s="225"/>
      <c r="H73" s="226"/>
      <c r="I73" s="226"/>
      <c r="J73" s="226"/>
      <c r="K73" s="164"/>
      <c r="L73" s="165"/>
      <c r="M73" s="151"/>
      <c r="N73" s="152"/>
      <c r="O73" s="152"/>
      <c r="P73" s="152"/>
      <c r="Q73" s="153"/>
    </row>
    <row r="74" spans="1:17" ht="20.25" customHeight="1">
      <c r="A74" s="227">
        <f>$A$23</f>
        <v>0</v>
      </c>
      <c r="B74" s="228"/>
      <c r="C74" s="229"/>
      <c r="D74" s="142">
        <f>$D$23</f>
        <v>0</v>
      </c>
      <c r="E74" s="233">
        <f>$E$23</f>
        <v>0</v>
      </c>
      <c r="F74" s="223">
        <f>$F$23</f>
        <v>0</v>
      </c>
      <c r="G74" s="157">
        <f>$G$23</f>
        <v>0</v>
      </c>
      <c r="H74" s="158"/>
      <c r="I74" s="159"/>
      <c r="J74" s="159"/>
      <c r="K74" s="162">
        <f>$K$23</f>
        <v>0</v>
      </c>
      <c r="L74" s="163"/>
      <c r="M74" s="148">
        <f>$M$23</f>
        <v>0</v>
      </c>
      <c r="N74" s="149"/>
      <c r="O74" s="149"/>
      <c r="P74" s="149"/>
      <c r="Q74" s="150"/>
    </row>
    <row r="75" spans="1:17" ht="15.75" customHeight="1">
      <c r="A75" s="230">
        <f>$A$24</f>
        <v>0</v>
      </c>
      <c r="B75" s="231"/>
      <c r="C75" s="232"/>
      <c r="D75" s="143"/>
      <c r="E75" s="234"/>
      <c r="F75" s="224"/>
      <c r="G75" s="225"/>
      <c r="H75" s="226"/>
      <c r="I75" s="226"/>
      <c r="J75" s="226"/>
      <c r="K75" s="164"/>
      <c r="L75" s="165"/>
      <c r="M75" s="151"/>
      <c r="N75" s="152"/>
      <c r="O75" s="152"/>
      <c r="P75" s="152"/>
      <c r="Q75" s="153"/>
    </row>
    <row r="76" spans="1:17" ht="20.25" customHeight="1">
      <c r="A76" s="227">
        <f>$A$25</f>
        <v>0</v>
      </c>
      <c r="B76" s="228"/>
      <c r="C76" s="229"/>
      <c r="D76" s="142">
        <f>$D$25</f>
        <v>0</v>
      </c>
      <c r="E76" s="233">
        <f>$E$25</f>
        <v>0</v>
      </c>
      <c r="F76" s="223">
        <f>$F$25</f>
        <v>0</v>
      </c>
      <c r="G76" s="157">
        <f>$G$25</f>
        <v>0</v>
      </c>
      <c r="H76" s="158"/>
      <c r="I76" s="159"/>
      <c r="J76" s="159"/>
      <c r="K76" s="162">
        <f>$K$25</f>
        <v>0</v>
      </c>
      <c r="L76" s="163"/>
      <c r="M76" s="148">
        <f>$M$25</f>
        <v>0</v>
      </c>
      <c r="N76" s="149"/>
      <c r="O76" s="149"/>
      <c r="P76" s="149"/>
      <c r="Q76" s="150"/>
    </row>
    <row r="77" spans="1:17" ht="15.75" customHeight="1">
      <c r="A77" s="230">
        <f>$A$26</f>
        <v>0</v>
      </c>
      <c r="B77" s="231"/>
      <c r="C77" s="232"/>
      <c r="D77" s="143"/>
      <c r="E77" s="234"/>
      <c r="F77" s="224"/>
      <c r="G77" s="225"/>
      <c r="H77" s="226"/>
      <c r="I77" s="226"/>
      <c r="J77" s="226"/>
      <c r="K77" s="164"/>
      <c r="L77" s="165"/>
      <c r="M77" s="151"/>
      <c r="N77" s="152"/>
      <c r="O77" s="152"/>
      <c r="P77" s="152"/>
      <c r="Q77" s="153"/>
    </row>
    <row r="78" spans="1:17" ht="20.25" customHeight="1">
      <c r="A78" s="227">
        <f>$A$27</f>
        <v>0</v>
      </c>
      <c r="B78" s="228"/>
      <c r="C78" s="229"/>
      <c r="D78" s="142">
        <f>$D$27</f>
        <v>0</v>
      </c>
      <c r="E78" s="233">
        <f>$E$27</f>
        <v>0</v>
      </c>
      <c r="F78" s="223">
        <f>$F$27</f>
        <v>0</v>
      </c>
      <c r="G78" s="157">
        <f>$G$27</f>
        <v>0</v>
      </c>
      <c r="H78" s="158"/>
      <c r="I78" s="159"/>
      <c r="J78" s="159"/>
      <c r="K78" s="162">
        <f>$K$27</f>
        <v>0</v>
      </c>
      <c r="L78" s="163"/>
      <c r="M78" s="148">
        <f>$M$27</f>
        <v>0</v>
      </c>
      <c r="N78" s="149"/>
      <c r="O78" s="149"/>
      <c r="P78" s="149"/>
      <c r="Q78" s="150"/>
    </row>
    <row r="79" spans="1:17" ht="15.75" customHeight="1">
      <c r="A79" s="230">
        <f>$A$28</f>
        <v>0</v>
      </c>
      <c r="B79" s="231"/>
      <c r="C79" s="232"/>
      <c r="D79" s="143"/>
      <c r="E79" s="234"/>
      <c r="F79" s="224"/>
      <c r="G79" s="225"/>
      <c r="H79" s="226"/>
      <c r="I79" s="226"/>
      <c r="J79" s="226"/>
      <c r="K79" s="164"/>
      <c r="L79" s="165"/>
      <c r="M79" s="151"/>
      <c r="N79" s="152"/>
      <c r="O79" s="152"/>
      <c r="P79" s="152"/>
      <c r="Q79" s="153"/>
    </row>
    <row r="80" spans="1:17" ht="20.25" customHeight="1">
      <c r="A80" s="227">
        <f>$A$29</f>
        <v>0</v>
      </c>
      <c r="B80" s="228"/>
      <c r="C80" s="229"/>
      <c r="D80" s="142">
        <f>$D$29</f>
        <v>0</v>
      </c>
      <c r="E80" s="233">
        <f>$E$29</f>
        <v>0</v>
      </c>
      <c r="F80" s="223">
        <f>$F$29</f>
        <v>0</v>
      </c>
      <c r="G80" s="157">
        <f>$G$29</f>
        <v>0</v>
      </c>
      <c r="H80" s="158"/>
      <c r="I80" s="159"/>
      <c r="J80" s="159"/>
      <c r="K80" s="162">
        <f>$K$29</f>
        <v>0</v>
      </c>
      <c r="L80" s="163"/>
      <c r="M80" s="148">
        <f>$M$29</f>
        <v>0</v>
      </c>
      <c r="N80" s="149"/>
      <c r="O80" s="149"/>
      <c r="P80" s="149"/>
      <c r="Q80" s="150"/>
    </row>
    <row r="81" spans="1:22" ht="15.75" customHeight="1">
      <c r="A81" s="230">
        <f>$A$30</f>
        <v>0</v>
      </c>
      <c r="B81" s="231"/>
      <c r="C81" s="232"/>
      <c r="D81" s="143"/>
      <c r="E81" s="234"/>
      <c r="F81" s="224"/>
      <c r="G81" s="225"/>
      <c r="H81" s="226"/>
      <c r="I81" s="226"/>
      <c r="J81" s="226"/>
      <c r="K81" s="164"/>
      <c r="L81" s="165"/>
      <c r="M81" s="151"/>
      <c r="N81" s="152"/>
      <c r="O81" s="152"/>
      <c r="P81" s="152"/>
      <c r="Q81" s="153"/>
    </row>
    <row r="82" spans="1:22" ht="20.25" customHeight="1">
      <c r="A82" s="227">
        <f>$A$31</f>
        <v>0</v>
      </c>
      <c r="B82" s="228"/>
      <c r="C82" s="229"/>
      <c r="D82" s="142">
        <f>$D$31</f>
        <v>0</v>
      </c>
      <c r="E82" s="233">
        <f>$E$31</f>
        <v>0</v>
      </c>
      <c r="F82" s="223">
        <f>$F$31</f>
        <v>0</v>
      </c>
      <c r="G82" s="157">
        <f>$G$31</f>
        <v>0</v>
      </c>
      <c r="H82" s="158"/>
      <c r="I82" s="159"/>
      <c r="J82" s="159"/>
      <c r="K82" s="162">
        <f>$K$31</f>
        <v>0</v>
      </c>
      <c r="L82" s="163"/>
      <c r="M82" s="148">
        <f>$M$31</f>
        <v>0</v>
      </c>
      <c r="N82" s="149"/>
      <c r="O82" s="149"/>
      <c r="P82" s="149"/>
      <c r="Q82" s="150"/>
    </row>
    <row r="83" spans="1:22" ht="15.75" customHeight="1">
      <c r="A83" s="230">
        <f>$A$32</f>
        <v>0</v>
      </c>
      <c r="B83" s="231"/>
      <c r="C83" s="232"/>
      <c r="D83" s="143"/>
      <c r="E83" s="234"/>
      <c r="F83" s="224"/>
      <c r="G83" s="225"/>
      <c r="H83" s="226"/>
      <c r="I83" s="226"/>
      <c r="J83" s="226"/>
      <c r="K83" s="164"/>
      <c r="L83" s="165"/>
      <c r="M83" s="151"/>
      <c r="N83" s="152"/>
      <c r="O83" s="152"/>
      <c r="P83" s="152"/>
      <c r="Q83" s="153"/>
    </row>
    <row r="84" spans="1:22" ht="20.25" customHeight="1">
      <c r="A84" s="227">
        <f>$A$33</f>
        <v>0</v>
      </c>
      <c r="B84" s="228"/>
      <c r="C84" s="229"/>
      <c r="D84" s="142">
        <f>$D$33</f>
        <v>0</v>
      </c>
      <c r="E84" s="233">
        <f>$E$33</f>
        <v>0</v>
      </c>
      <c r="F84" s="223">
        <f>$F$33</f>
        <v>0</v>
      </c>
      <c r="G84" s="157">
        <f>$G$33</f>
        <v>0</v>
      </c>
      <c r="H84" s="158"/>
      <c r="I84" s="159"/>
      <c r="J84" s="159"/>
      <c r="K84" s="162">
        <f>$K$33</f>
        <v>0</v>
      </c>
      <c r="L84" s="163"/>
      <c r="M84" s="148">
        <f>$M$33</f>
        <v>0</v>
      </c>
      <c r="N84" s="149"/>
      <c r="O84" s="149"/>
      <c r="P84" s="149"/>
      <c r="Q84" s="150"/>
    </row>
    <row r="85" spans="1:22" ht="15.75" customHeight="1">
      <c r="A85" s="230">
        <f>$A$34</f>
        <v>0</v>
      </c>
      <c r="B85" s="231"/>
      <c r="C85" s="232"/>
      <c r="D85" s="143"/>
      <c r="E85" s="234"/>
      <c r="F85" s="224"/>
      <c r="G85" s="225"/>
      <c r="H85" s="226"/>
      <c r="I85" s="226"/>
      <c r="J85" s="226"/>
      <c r="K85" s="164"/>
      <c r="L85" s="165"/>
      <c r="M85" s="151"/>
      <c r="N85" s="152"/>
      <c r="O85" s="152"/>
      <c r="P85" s="152"/>
      <c r="Q85" s="153"/>
    </row>
    <row r="86" spans="1:22" ht="30" customHeight="1">
      <c r="A86" s="344" t="str">
        <f>$A$35</f>
        <v>品代計</v>
      </c>
      <c r="B86" s="345"/>
      <c r="C86" s="346"/>
      <c r="D86" s="314"/>
      <c r="E86" s="315"/>
      <c r="F86" s="316"/>
      <c r="G86" s="157" t="str">
        <f>$G$35</f>
        <v/>
      </c>
      <c r="H86" s="158"/>
      <c r="I86" s="159"/>
      <c r="J86" s="159"/>
      <c r="K86" s="97"/>
      <c r="L86" s="60"/>
      <c r="M86" s="145"/>
      <c r="N86" s="146"/>
      <c r="O86" s="146"/>
      <c r="P86" s="146"/>
      <c r="Q86" s="147"/>
    </row>
    <row r="87" spans="1:22" ht="30" customHeight="1">
      <c r="A87" s="197" t="str">
        <f>$A$36</f>
        <v>消費税相当額</v>
      </c>
      <c r="B87" s="198"/>
      <c r="C87" s="199"/>
      <c r="D87" s="61"/>
      <c r="E87" s="62"/>
      <c r="F87" s="63"/>
      <c r="G87" s="157" t="str">
        <f>$G$36</f>
        <v/>
      </c>
      <c r="H87" s="158"/>
      <c r="I87" s="159"/>
      <c r="J87" s="159"/>
      <c r="K87" s="98"/>
      <c r="L87" s="68"/>
      <c r="M87" s="209"/>
      <c r="N87" s="210"/>
      <c r="O87" s="210"/>
      <c r="P87" s="210"/>
      <c r="Q87" s="211"/>
      <c r="R87" s="55"/>
      <c r="T87" s="52"/>
    </row>
    <row r="88" spans="1:22" ht="30" customHeight="1">
      <c r="A88" s="197" t="str">
        <f>$A$37</f>
        <v>合　　計</v>
      </c>
      <c r="B88" s="198"/>
      <c r="C88" s="199"/>
      <c r="D88" s="311">
        <f>$E$37</f>
        <v>0</v>
      </c>
      <c r="E88" s="312"/>
      <c r="F88" s="313"/>
      <c r="G88" s="154" t="str">
        <f>$G$37</f>
        <v/>
      </c>
      <c r="H88" s="155"/>
      <c r="I88" s="156"/>
      <c r="J88" s="156"/>
      <c r="K88" s="99"/>
      <c r="L88" s="59"/>
      <c r="M88" s="212"/>
      <c r="N88" s="213"/>
      <c r="O88" s="213"/>
      <c r="P88" s="213"/>
      <c r="Q88" s="214"/>
    </row>
    <row r="89" spans="1:22" ht="9.75" customHeight="1"/>
    <row r="90" spans="1:22" ht="15.75" customHeight="1">
      <c r="A90" s="82"/>
      <c r="B90" s="235" t="s">
        <v>57</v>
      </c>
      <c r="C90" s="236"/>
      <c r="D90" s="236" t="str">
        <f>+D39</f>
        <v>消費税相当額</v>
      </c>
      <c r="E90" s="236"/>
      <c r="F90" s="236" t="str">
        <f>+F39</f>
        <v>合計</v>
      </c>
      <c r="G90" s="236"/>
      <c r="H90" s="237"/>
      <c r="I90" s="238"/>
      <c r="J90" s="239"/>
      <c r="K90" s="173" t="s">
        <v>58</v>
      </c>
      <c r="L90" s="174"/>
      <c r="M90" s="174"/>
      <c r="N90" s="174"/>
      <c r="O90" s="174"/>
      <c r="P90" s="175"/>
      <c r="S90" s="56"/>
    </row>
    <row r="91" spans="1:22" ht="28.5" customHeight="1">
      <c r="A91" s="80" t="s">
        <v>48</v>
      </c>
      <c r="B91" s="240">
        <f>$B$40</f>
        <v>0</v>
      </c>
      <c r="C91" s="241"/>
      <c r="D91" s="242">
        <f>$D$40</f>
        <v>0</v>
      </c>
      <c r="E91" s="243"/>
      <c r="F91" s="242">
        <f>$F$40</f>
        <v>0</v>
      </c>
      <c r="G91" s="243"/>
      <c r="H91" s="244"/>
      <c r="I91" s="245" t="s">
        <v>46</v>
      </c>
      <c r="J91" s="246"/>
      <c r="K91" s="240">
        <f>+K40</f>
        <v>0</v>
      </c>
      <c r="L91" s="243"/>
      <c r="M91" s="243"/>
      <c r="N91" s="243"/>
      <c r="O91" s="243"/>
      <c r="P91" s="244"/>
      <c r="Q91" s="49"/>
      <c r="S91" s="52"/>
      <c r="V91" s="1"/>
    </row>
    <row r="92" spans="1:22" ht="28.5" customHeight="1">
      <c r="A92" s="81" t="s">
        <v>50</v>
      </c>
      <c r="B92" s="330">
        <f>+B41</f>
        <v>0</v>
      </c>
      <c r="C92" s="331"/>
      <c r="D92" s="325">
        <f>+D41</f>
        <v>0</v>
      </c>
      <c r="E92" s="326"/>
      <c r="F92" s="325">
        <f>+F41</f>
        <v>0</v>
      </c>
      <c r="G92" s="326"/>
      <c r="H92" s="327"/>
      <c r="I92" s="169" t="s">
        <v>47</v>
      </c>
      <c r="J92" s="170"/>
      <c r="K92" s="330">
        <f>+K41</f>
        <v>0</v>
      </c>
      <c r="L92" s="326"/>
      <c r="M92" s="326"/>
      <c r="N92" s="326"/>
      <c r="O92" s="326"/>
      <c r="P92" s="327"/>
      <c r="Q92" s="49"/>
      <c r="S92" s="52"/>
      <c r="V92" s="1"/>
    </row>
    <row r="93" spans="1:22" ht="28.5" customHeight="1">
      <c r="A93" s="105" t="s">
        <v>52</v>
      </c>
      <c r="B93" s="106"/>
      <c r="C93" s="106"/>
      <c r="D93" s="106"/>
      <c r="E93" s="106"/>
      <c r="F93" s="106"/>
      <c r="G93" s="106"/>
      <c r="H93" s="106"/>
      <c r="I93" s="107"/>
      <c r="J93" s="107"/>
      <c r="K93" s="108"/>
      <c r="L93" s="108"/>
      <c r="M93" s="108"/>
      <c r="N93" s="108"/>
      <c r="O93" s="108"/>
      <c r="P93" s="108"/>
      <c r="Q93" s="49"/>
      <c r="S93" s="52"/>
      <c r="V93" s="1"/>
    </row>
    <row r="94" spans="1:22" ht="9" customHeight="1">
      <c r="A94" s="78"/>
      <c r="B94" s="78"/>
      <c r="C94" s="76"/>
      <c r="D94" s="76"/>
      <c r="E94" s="76"/>
      <c r="F94" s="76"/>
      <c r="G94" s="73"/>
      <c r="H94" s="75"/>
      <c r="I94" s="73"/>
      <c r="J94" s="73"/>
      <c r="K94" s="73"/>
      <c r="L94" s="73"/>
      <c r="M94" s="73"/>
      <c r="N94" s="73"/>
      <c r="O94" s="73"/>
      <c r="P94" s="73"/>
      <c r="Q94" s="49"/>
      <c r="S94" s="52"/>
      <c r="V94" s="1"/>
    </row>
    <row r="95" spans="1:22" ht="15.75" customHeight="1">
      <c r="A95" s="335" t="s">
        <v>49</v>
      </c>
      <c r="B95" s="336"/>
      <c r="C95" s="337"/>
      <c r="D95" s="197" t="s">
        <v>17</v>
      </c>
      <c r="E95" s="198"/>
      <c r="F95" s="199"/>
      <c r="G95" s="39" t="s">
        <v>70</v>
      </c>
      <c r="H95" s="40"/>
      <c r="I95" s="47"/>
      <c r="J95" s="47"/>
      <c r="K95" s="47"/>
      <c r="L95" s="47"/>
      <c r="M95" s="47"/>
      <c r="N95" s="40" t="s">
        <v>31</v>
      </c>
      <c r="O95" s="40"/>
      <c r="P95" s="47"/>
      <c r="Q95" s="48"/>
    </row>
    <row r="96" spans="1:22" ht="41.25" customHeight="1">
      <c r="A96" s="79"/>
      <c r="B96" s="40"/>
      <c r="C96" s="41"/>
      <c r="D96" s="39"/>
      <c r="E96" s="40"/>
      <c r="F96" s="41"/>
      <c r="G96" s="39"/>
      <c r="H96" s="40"/>
      <c r="I96" s="40"/>
      <c r="J96" s="40"/>
      <c r="K96" s="40"/>
      <c r="L96" s="40"/>
      <c r="M96" s="40"/>
      <c r="N96" s="40"/>
      <c r="O96" s="40"/>
      <c r="P96" s="40"/>
      <c r="Q96" s="41"/>
    </row>
    <row r="97" spans="1:20" ht="9" customHeight="1"/>
    <row r="98" spans="1:20" ht="15.75" customHeight="1">
      <c r="A98" s="21"/>
      <c r="N98" s="332" t="s">
        <v>10</v>
      </c>
      <c r="O98" s="333"/>
      <c r="P98" s="333"/>
      <c r="Q98" s="334"/>
    </row>
    <row r="99" spans="1:20" ht="15.75" customHeight="1">
      <c r="N99" s="42"/>
      <c r="O99" s="43"/>
      <c r="P99" s="43"/>
      <c r="Q99" s="25"/>
    </row>
    <row r="100" spans="1:20" ht="15.75" customHeight="1">
      <c r="N100" s="44"/>
      <c r="O100" s="7"/>
      <c r="P100" s="7"/>
      <c r="Q100" s="45"/>
    </row>
    <row r="101" spans="1:20" ht="15.75" customHeight="1">
      <c r="A101" s="136"/>
      <c r="B101" s="136"/>
      <c r="C101" s="136"/>
      <c r="D101" s="136"/>
      <c r="E101" s="136"/>
      <c r="F101" s="136"/>
      <c r="G101" s="136"/>
      <c r="H101" s="136"/>
      <c r="I101" s="136"/>
      <c r="J101" s="136"/>
      <c r="K101" s="136"/>
      <c r="L101" s="136"/>
      <c r="M101" s="136"/>
      <c r="N101" s="136"/>
      <c r="O101" s="137"/>
      <c r="P101" s="137"/>
      <c r="Q101" s="137"/>
    </row>
    <row r="102" spans="1:20" ht="15.75" customHeight="1">
      <c r="A102" s="136"/>
      <c r="B102" s="136"/>
      <c r="C102" s="136"/>
      <c r="D102" s="136"/>
      <c r="E102" s="136"/>
      <c r="F102" s="136"/>
      <c r="G102" s="136"/>
      <c r="H102" s="136"/>
      <c r="I102" s="136"/>
      <c r="J102" s="136"/>
      <c r="K102" s="136"/>
      <c r="L102" s="136"/>
      <c r="M102" s="136"/>
      <c r="N102" s="136"/>
      <c r="O102" s="136"/>
      <c r="P102" s="136"/>
      <c r="Q102" s="136"/>
    </row>
    <row r="103" spans="1:20" ht="27" customHeight="1">
      <c r="A103" s="46" t="s">
        <v>27</v>
      </c>
      <c r="D103" s="215" t="s">
        <v>30</v>
      </c>
      <c r="E103" s="215"/>
      <c r="F103" s="215"/>
      <c r="G103" s="215"/>
      <c r="H103" s="215"/>
      <c r="I103" s="215"/>
      <c r="J103" s="2"/>
      <c r="K103" s="2"/>
      <c r="L103" s="2"/>
      <c r="P103" s="22" t="s">
        <v>21</v>
      </c>
      <c r="Q103" s="3">
        <f>$Q$2</f>
        <v>1</v>
      </c>
    </row>
    <row r="104" spans="1:20" ht="22.5" customHeight="1">
      <c r="B104" s="4"/>
      <c r="C104" s="4"/>
      <c r="D104" s="4"/>
      <c r="E104" s="338">
        <f>$E$3</f>
        <v>0</v>
      </c>
      <c r="F104" s="338"/>
      <c r="G104" s="338"/>
      <c r="H104" s="338"/>
      <c r="I104" s="5"/>
      <c r="J104" s="5"/>
      <c r="K104" s="5"/>
      <c r="L104" s="5"/>
      <c r="M104" s="4"/>
      <c r="N104" s="4"/>
      <c r="O104" s="4"/>
      <c r="P104" s="144"/>
      <c r="Q104" s="144"/>
    </row>
    <row r="105" spans="1:20" ht="23.25" customHeight="1">
      <c r="A105" s="84" t="s">
        <v>73</v>
      </c>
      <c r="B105" s="6"/>
      <c r="C105" s="6"/>
      <c r="D105" s="7"/>
      <c r="P105" s="8"/>
      <c r="Q105" s="8"/>
    </row>
    <row r="106" spans="1:20" ht="18" customHeight="1">
      <c r="H106" s="1" t="s">
        <v>23</v>
      </c>
      <c r="I106" s="141">
        <f>$I$5</f>
        <v>0</v>
      </c>
      <c r="J106" s="141"/>
      <c r="K106" s="141"/>
      <c r="L106" s="141"/>
      <c r="M106" s="141"/>
      <c r="N106" s="141"/>
      <c r="O106" s="141"/>
      <c r="P106" s="141"/>
      <c r="Q106" s="141"/>
    </row>
    <row r="107" spans="1:20" ht="18" customHeight="1">
      <c r="A107" s="9" t="s">
        <v>3</v>
      </c>
      <c r="B107" s="216">
        <f>$B$6</f>
        <v>0</v>
      </c>
      <c r="C107" s="216"/>
      <c r="D107" s="216"/>
      <c r="H107" s="1" t="s">
        <v>0</v>
      </c>
      <c r="I107" s="196">
        <f>$I$6</f>
        <v>0</v>
      </c>
      <c r="J107" s="196"/>
      <c r="K107" s="196"/>
      <c r="L107" s="196"/>
      <c r="M107" s="196"/>
      <c r="N107" s="196"/>
      <c r="O107" s="196"/>
      <c r="P107" s="196"/>
      <c r="Q107" s="196"/>
    </row>
    <row r="108" spans="1:20" ht="18" customHeight="1">
      <c r="H108" s="1" t="s">
        <v>1</v>
      </c>
      <c r="I108" s="196">
        <f>$I$7</f>
        <v>0</v>
      </c>
      <c r="J108" s="196"/>
      <c r="K108" s="196"/>
      <c r="L108" s="196"/>
      <c r="M108" s="196"/>
      <c r="N108" s="196"/>
      <c r="O108" s="196"/>
      <c r="P108" s="196"/>
      <c r="Q108" s="23" t="s">
        <v>16</v>
      </c>
    </row>
    <row r="109" spans="1:20" ht="18" customHeight="1">
      <c r="A109" s="220">
        <f>$A$8</f>
        <v>0</v>
      </c>
      <c r="B109" s="222">
        <f>$B$8</f>
        <v>0</v>
      </c>
      <c r="C109" s="222"/>
      <c r="D109" s="222"/>
      <c r="H109" s="1" t="s">
        <v>2</v>
      </c>
      <c r="I109" s="141">
        <f>$I$8</f>
        <v>0</v>
      </c>
      <c r="J109" s="141"/>
      <c r="K109" s="141"/>
      <c r="L109" s="141"/>
      <c r="M109" s="141"/>
      <c r="N109" s="141"/>
      <c r="O109" s="141"/>
      <c r="P109" s="141"/>
      <c r="Q109" s="141"/>
    </row>
    <row r="110" spans="1:20" ht="18" customHeight="1">
      <c r="A110" s="221"/>
      <c r="B110" s="140">
        <f>$B$9</f>
        <v>0</v>
      </c>
      <c r="C110" s="140"/>
      <c r="D110" s="140"/>
      <c r="G110" s="77"/>
      <c r="H110" s="247" t="s">
        <v>45</v>
      </c>
      <c r="I110" s="247"/>
      <c r="J110" s="87" t="str">
        <f>$J$9</f>
        <v>T</v>
      </c>
      <c r="K110" s="101">
        <f>+K60</f>
        <v>0</v>
      </c>
      <c r="L110" s="101" t="s">
        <v>54</v>
      </c>
      <c r="M110" s="101">
        <f>+M60</f>
        <v>0</v>
      </c>
      <c r="N110" s="95" t="s">
        <v>54</v>
      </c>
      <c r="O110" s="101">
        <f>+O60</f>
        <v>0</v>
      </c>
      <c r="P110" s="95" t="s">
        <v>54</v>
      </c>
      <c r="Q110" s="101">
        <f>+Q60</f>
        <v>0</v>
      </c>
    </row>
    <row r="111" spans="1:20" ht="7.5" customHeight="1"/>
    <row r="112" spans="1:20" ht="20.25" customHeight="1">
      <c r="A112" s="10"/>
      <c r="B112" s="10"/>
      <c r="C112" s="10"/>
      <c r="D112" s="10"/>
      <c r="E112" s="11"/>
      <c r="F112" s="11"/>
      <c r="G112" s="11"/>
      <c r="H112" s="11"/>
      <c r="I112" s="194" t="s">
        <v>40</v>
      </c>
      <c r="J112" s="195"/>
      <c r="K112" s="195"/>
      <c r="L112" s="88"/>
      <c r="M112" s="200" t="s">
        <v>11</v>
      </c>
      <c r="N112" s="201"/>
      <c r="O112" s="201"/>
      <c r="P112" s="201"/>
      <c r="Q112" s="202"/>
      <c r="R112" s="50"/>
      <c r="S112" s="50"/>
      <c r="T112" s="50"/>
    </row>
    <row r="113" spans="1:17" ht="21" customHeight="1" thickBot="1">
      <c r="A113" s="12" t="s">
        <v>4</v>
      </c>
      <c r="B113" s="13"/>
      <c r="C113" s="13"/>
      <c r="D113" s="13"/>
      <c r="I113" s="24"/>
      <c r="K113" s="43"/>
      <c r="L113" s="65"/>
      <c r="M113" s="26" t="s">
        <v>18</v>
      </c>
      <c r="N113" s="27"/>
      <c r="O113" s="71"/>
      <c r="P113" s="134"/>
      <c r="Q113" s="29" t="s">
        <v>25</v>
      </c>
    </row>
    <row r="114" spans="1:17" ht="15.75" customHeight="1">
      <c r="A114" s="307" t="s">
        <v>15</v>
      </c>
      <c r="B114" s="341" t="s">
        <v>8</v>
      </c>
      <c r="C114" s="342"/>
      <c r="D114" s="343"/>
      <c r="E114" s="15"/>
      <c r="I114" s="30" t="s">
        <v>12</v>
      </c>
      <c r="L114" s="25"/>
      <c r="M114" s="272" t="s">
        <v>19</v>
      </c>
      <c r="N114" s="31"/>
      <c r="O114" s="14"/>
      <c r="P114" s="353"/>
      <c r="Q114" s="32"/>
    </row>
    <row r="115" spans="1:17" ht="15.75" customHeight="1">
      <c r="A115" s="308"/>
      <c r="B115" s="347">
        <f>$B$14</f>
        <v>0</v>
      </c>
      <c r="C115" s="348"/>
      <c r="D115" s="349"/>
      <c r="E115" s="217" t="str">
        <f>+E65</f>
        <v>※</v>
      </c>
      <c r="F115" s="218"/>
      <c r="G115" s="218"/>
      <c r="H115" s="219"/>
      <c r="I115" s="33"/>
      <c r="L115" s="25"/>
      <c r="M115" s="272"/>
      <c r="N115" s="31"/>
      <c r="O115" s="14"/>
      <c r="P115" s="353"/>
      <c r="Q115" s="34" t="s">
        <v>14</v>
      </c>
    </row>
    <row r="116" spans="1:17" ht="15.75" customHeight="1" thickBot="1">
      <c r="A116" s="309"/>
      <c r="B116" s="350"/>
      <c r="C116" s="351"/>
      <c r="D116" s="352"/>
      <c r="E116" s="217"/>
      <c r="F116" s="218"/>
      <c r="G116" s="218"/>
      <c r="H116" s="219"/>
      <c r="I116" s="35"/>
      <c r="J116" s="64"/>
      <c r="K116" s="96" t="s">
        <v>41</v>
      </c>
      <c r="L116" s="69"/>
      <c r="M116" s="36" t="s">
        <v>20</v>
      </c>
      <c r="N116" s="37" t="s">
        <v>43</v>
      </c>
      <c r="O116" s="133" t="s">
        <v>44</v>
      </c>
      <c r="P116" s="38"/>
      <c r="Q116" s="102" t="s">
        <v>13</v>
      </c>
    </row>
    <row r="117" spans="1:17" ht="9" customHeight="1"/>
    <row r="118" spans="1:17" ht="18" customHeight="1">
      <c r="A118" s="295" t="s">
        <v>51</v>
      </c>
      <c r="B118" s="296"/>
      <c r="C118" s="297"/>
      <c r="D118" s="281" t="s">
        <v>5</v>
      </c>
      <c r="E118" s="281" t="s">
        <v>6</v>
      </c>
      <c r="F118" s="281" t="s">
        <v>7</v>
      </c>
      <c r="G118" s="253" t="s">
        <v>42</v>
      </c>
      <c r="H118" s="254"/>
      <c r="I118" s="254"/>
      <c r="J118" s="254"/>
      <c r="K118" s="254"/>
      <c r="L118" s="89"/>
      <c r="M118" s="253" t="s">
        <v>36</v>
      </c>
      <c r="N118" s="254"/>
      <c r="O118" s="254"/>
      <c r="P118" s="254"/>
      <c r="Q118" s="255"/>
    </row>
    <row r="119" spans="1:17" ht="15" customHeight="1">
      <c r="A119" s="304" t="s">
        <v>9</v>
      </c>
      <c r="B119" s="305"/>
      <c r="C119" s="306"/>
      <c r="D119" s="282"/>
      <c r="E119" s="282"/>
      <c r="F119" s="282"/>
      <c r="G119" s="256"/>
      <c r="H119" s="257"/>
      <c r="I119" s="257"/>
      <c r="J119" s="257"/>
      <c r="K119" s="257"/>
      <c r="L119" s="90"/>
      <c r="M119" s="256"/>
      <c r="N119" s="257"/>
      <c r="O119" s="257"/>
      <c r="P119" s="257"/>
      <c r="Q119" s="258"/>
    </row>
    <row r="120" spans="1:17" ht="20.25" customHeight="1">
      <c r="A120" s="227">
        <f>$A$19</f>
        <v>0</v>
      </c>
      <c r="B120" s="228"/>
      <c r="C120" s="229"/>
      <c r="D120" s="142">
        <f>$D$19</f>
        <v>0</v>
      </c>
      <c r="E120" s="233">
        <f>$E$19</f>
        <v>0</v>
      </c>
      <c r="F120" s="223">
        <f>$F$19</f>
        <v>0</v>
      </c>
      <c r="G120" s="157">
        <f>$G$19</f>
        <v>0</v>
      </c>
      <c r="H120" s="158"/>
      <c r="I120" s="159"/>
      <c r="J120" s="159"/>
      <c r="K120" s="162">
        <f>$K$19</f>
        <v>0</v>
      </c>
      <c r="L120" s="163"/>
      <c r="M120" s="148">
        <f>$M$19</f>
        <v>0</v>
      </c>
      <c r="N120" s="149"/>
      <c r="O120" s="149"/>
      <c r="P120" s="149"/>
      <c r="Q120" s="150"/>
    </row>
    <row r="121" spans="1:17" ht="15.75" customHeight="1">
      <c r="A121" s="230">
        <f>$A$20</f>
        <v>0</v>
      </c>
      <c r="B121" s="231"/>
      <c r="C121" s="232"/>
      <c r="D121" s="143"/>
      <c r="E121" s="234"/>
      <c r="F121" s="224"/>
      <c r="G121" s="225"/>
      <c r="H121" s="226"/>
      <c r="I121" s="226"/>
      <c r="J121" s="226"/>
      <c r="K121" s="164"/>
      <c r="L121" s="165"/>
      <c r="M121" s="151"/>
      <c r="N121" s="152"/>
      <c r="O121" s="152"/>
      <c r="P121" s="152"/>
      <c r="Q121" s="153"/>
    </row>
    <row r="122" spans="1:17" ht="20.25" customHeight="1">
      <c r="A122" s="227">
        <f>$A$21</f>
        <v>0</v>
      </c>
      <c r="B122" s="228"/>
      <c r="C122" s="229"/>
      <c r="D122" s="142">
        <f>$D$21</f>
        <v>0</v>
      </c>
      <c r="E122" s="233">
        <f>$E$21</f>
        <v>0</v>
      </c>
      <c r="F122" s="223">
        <f>$F$21</f>
        <v>0</v>
      </c>
      <c r="G122" s="157">
        <f>$G$21</f>
        <v>0</v>
      </c>
      <c r="H122" s="158"/>
      <c r="I122" s="159"/>
      <c r="J122" s="159"/>
      <c r="K122" s="162">
        <f>$K$21</f>
        <v>0</v>
      </c>
      <c r="L122" s="163"/>
      <c r="M122" s="148">
        <f>$M$21</f>
        <v>0</v>
      </c>
      <c r="N122" s="149"/>
      <c r="O122" s="149"/>
      <c r="P122" s="149"/>
      <c r="Q122" s="150"/>
    </row>
    <row r="123" spans="1:17" ht="15.75" customHeight="1">
      <c r="A123" s="230">
        <f>$A$22</f>
        <v>0</v>
      </c>
      <c r="B123" s="231"/>
      <c r="C123" s="232"/>
      <c r="D123" s="143"/>
      <c r="E123" s="234"/>
      <c r="F123" s="224"/>
      <c r="G123" s="225"/>
      <c r="H123" s="226"/>
      <c r="I123" s="226"/>
      <c r="J123" s="226"/>
      <c r="K123" s="164"/>
      <c r="L123" s="165"/>
      <c r="M123" s="151"/>
      <c r="N123" s="152"/>
      <c r="O123" s="152"/>
      <c r="P123" s="152"/>
      <c r="Q123" s="153"/>
    </row>
    <row r="124" spans="1:17" ht="20.25" customHeight="1">
      <c r="A124" s="227">
        <f>$A$23</f>
        <v>0</v>
      </c>
      <c r="B124" s="228"/>
      <c r="C124" s="229"/>
      <c r="D124" s="142">
        <f>$D$23</f>
        <v>0</v>
      </c>
      <c r="E124" s="233">
        <f>$E$23</f>
        <v>0</v>
      </c>
      <c r="F124" s="223">
        <f>$F$23</f>
        <v>0</v>
      </c>
      <c r="G124" s="157">
        <f>$G$23</f>
        <v>0</v>
      </c>
      <c r="H124" s="158"/>
      <c r="I124" s="159"/>
      <c r="J124" s="159"/>
      <c r="K124" s="162">
        <f>$K$23</f>
        <v>0</v>
      </c>
      <c r="L124" s="163"/>
      <c r="M124" s="148">
        <f>$M$23</f>
        <v>0</v>
      </c>
      <c r="N124" s="149"/>
      <c r="O124" s="149"/>
      <c r="P124" s="149"/>
      <c r="Q124" s="150"/>
    </row>
    <row r="125" spans="1:17" ht="15.75" customHeight="1">
      <c r="A125" s="230">
        <f>$A$24</f>
        <v>0</v>
      </c>
      <c r="B125" s="231"/>
      <c r="C125" s="232"/>
      <c r="D125" s="143"/>
      <c r="E125" s="234"/>
      <c r="F125" s="224"/>
      <c r="G125" s="225"/>
      <c r="H125" s="226"/>
      <c r="I125" s="226"/>
      <c r="J125" s="226"/>
      <c r="K125" s="164"/>
      <c r="L125" s="165"/>
      <c r="M125" s="151"/>
      <c r="N125" s="152"/>
      <c r="O125" s="152"/>
      <c r="P125" s="152"/>
      <c r="Q125" s="153"/>
    </row>
    <row r="126" spans="1:17" ht="20.25" customHeight="1">
      <c r="A126" s="227">
        <f>$A$25</f>
        <v>0</v>
      </c>
      <c r="B126" s="228"/>
      <c r="C126" s="229"/>
      <c r="D126" s="142">
        <f>$D$25</f>
        <v>0</v>
      </c>
      <c r="E126" s="233">
        <f>$E$25</f>
        <v>0</v>
      </c>
      <c r="F126" s="328">
        <f>$F$25</f>
        <v>0</v>
      </c>
      <c r="G126" s="157">
        <f>$G$25</f>
        <v>0</v>
      </c>
      <c r="H126" s="158"/>
      <c r="I126" s="159"/>
      <c r="J126" s="159"/>
      <c r="K126" s="162">
        <f>$K$25</f>
        <v>0</v>
      </c>
      <c r="L126" s="163"/>
      <c r="M126" s="148">
        <f>$M$25</f>
        <v>0</v>
      </c>
      <c r="N126" s="149"/>
      <c r="O126" s="149"/>
      <c r="P126" s="149"/>
      <c r="Q126" s="150"/>
    </row>
    <row r="127" spans="1:17" ht="15.75" customHeight="1">
      <c r="A127" s="230">
        <f>$A$26</f>
        <v>0</v>
      </c>
      <c r="B127" s="231"/>
      <c r="C127" s="232"/>
      <c r="D127" s="143"/>
      <c r="E127" s="234"/>
      <c r="F127" s="329"/>
      <c r="G127" s="225"/>
      <c r="H127" s="226"/>
      <c r="I127" s="226"/>
      <c r="J127" s="226"/>
      <c r="K127" s="164"/>
      <c r="L127" s="165"/>
      <c r="M127" s="151"/>
      <c r="N127" s="152"/>
      <c r="O127" s="152"/>
      <c r="P127" s="152"/>
      <c r="Q127" s="153"/>
    </row>
    <row r="128" spans="1:17" ht="20.25" customHeight="1">
      <c r="A128" s="227">
        <f>$A$27</f>
        <v>0</v>
      </c>
      <c r="B128" s="228"/>
      <c r="C128" s="229"/>
      <c r="D128" s="142">
        <f>$D$27</f>
        <v>0</v>
      </c>
      <c r="E128" s="233">
        <f>$E$27</f>
        <v>0</v>
      </c>
      <c r="F128" s="223">
        <f>$F$27</f>
        <v>0</v>
      </c>
      <c r="G128" s="157">
        <f>$G$27</f>
        <v>0</v>
      </c>
      <c r="H128" s="158"/>
      <c r="I128" s="159"/>
      <c r="J128" s="159"/>
      <c r="K128" s="162">
        <f>$K$27</f>
        <v>0</v>
      </c>
      <c r="L128" s="163"/>
      <c r="M128" s="148">
        <f>$M$27</f>
        <v>0</v>
      </c>
      <c r="N128" s="149"/>
      <c r="O128" s="149"/>
      <c r="P128" s="149"/>
      <c r="Q128" s="150"/>
    </row>
    <row r="129" spans="1:22" ht="15.75" customHeight="1">
      <c r="A129" s="230">
        <f>$A$28</f>
        <v>0</v>
      </c>
      <c r="B129" s="231"/>
      <c r="C129" s="232"/>
      <c r="D129" s="143"/>
      <c r="E129" s="234"/>
      <c r="F129" s="224"/>
      <c r="G129" s="225"/>
      <c r="H129" s="226"/>
      <c r="I129" s="226"/>
      <c r="J129" s="226"/>
      <c r="K129" s="164"/>
      <c r="L129" s="165"/>
      <c r="M129" s="151"/>
      <c r="N129" s="152"/>
      <c r="O129" s="152"/>
      <c r="P129" s="152"/>
      <c r="Q129" s="153"/>
    </row>
    <row r="130" spans="1:22" ht="20.25" customHeight="1">
      <c r="A130" s="227">
        <f>$A$29</f>
        <v>0</v>
      </c>
      <c r="B130" s="228"/>
      <c r="C130" s="229"/>
      <c r="D130" s="142">
        <f>$D$29</f>
        <v>0</v>
      </c>
      <c r="E130" s="233">
        <f>$E$29</f>
        <v>0</v>
      </c>
      <c r="F130" s="328">
        <f>$F$29</f>
        <v>0</v>
      </c>
      <c r="G130" s="157">
        <f>$G$29</f>
        <v>0</v>
      </c>
      <c r="H130" s="158"/>
      <c r="I130" s="159"/>
      <c r="J130" s="159"/>
      <c r="K130" s="162">
        <f>$K$29</f>
        <v>0</v>
      </c>
      <c r="L130" s="163"/>
      <c r="M130" s="148">
        <f>$M$29</f>
        <v>0</v>
      </c>
      <c r="N130" s="149"/>
      <c r="O130" s="149"/>
      <c r="P130" s="149"/>
      <c r="Q130" s="150"/>
    </row>
    <row r="131" spans="1:22" ht="15.75" customHeight="1">
      <c r="A131" s="230">
        <f>$A$30</f>
        <v>0</v>
      </c>
      <c r="B131" s="231"/>
      <c r="C131" s="232"/>
      <c r="D131" s="143"/>
      <c r="E131" s="234"/>
      <c r="F131" s="329"/>
      <c r="G131" s="225"/>
      <c r="H131" s="226"/>
      <c r="I131" s="226"/>
      <c r="J131" s="226"/>
      <c r="K131" s="164"/>
      <c r="L131" s="165"/>
      <c r="M131" s="151"/>
      <c r="N131" s="152"/>
      <c r="O131" s="152"/>
      <c r="P131" s="152"/>
      <c r="Q131" s="153"/>
    </row>
    <row r="132" spans="1:22" ht="20.25" customHeight="1">
      <c r="A132" s="227">
        <f>$A$31</f>
        <v>0</v>
      </c>
      <c r="B132" s="228"/>
      <c r="C132" s="229"/>
      <c r="D132" s="142">
        <f>$D$31</f>
        <v>0</v>
      </c>
      <c r="E132" s="233">
        <f>$E$31</f>
        <v>0</v>
      </c>
      <c r="F132" s="223">
        <f>$F$31</f>
        <v>0</v>
      </c>
      <c r="G132" s="157">
        <f>$G$31</f>
        <v>0</v>
      </c>
      <c r="H132" s="158"/>
      <c r="I132" s="159"/>
      <c r="J132" s="159"/>
      <c r="K132" s="162">
        <f>$K$31</f>
        <v>0</v>
      </c>
      <c r="L132" s="163"/>
      <c r="M132" s="148">
        <f>$M$31</f>
        <v>0</v>
      </c>
      <c r="N132" s="149"/>
      <c r="O132" s="149"/>
      <c r="P132" s="149"/>
      <c r="Q132" s="150"/>
    </row>
    <row r="133" spans="1:22" ht="15.75" customHeight="1">
      <c r="A133" s="230">
        <f>$A$32</f>
        <v>0</v>
      </c>
      <c r="B133" s="231"/>
      <c r="C133" s="232"/>
      <c r="D133" s="143"/>
      <c r="E133" s="234"/>
      <c r="F133" s="224"/>
      <c r="G133" s="225"/>
      <c r="H133" s="226"/>
      <c r="I133" s="226"/>
      <c r="J133" s="226"/>
      <c r="K133" s="164"/>
      <c r="L133" s="165"/>
      <c r="M133" s="151"/>
      <c r="N133" s="152"/>
      <c r="O133" s="152"/>
      <c r="P133" s="152"/>
      <c r="Q133" s="153"/>
    </row>
    <row r="134" spans="1:22" ht="20.25" customHeight="1">
      <c r="A134" s="227">
        <f>$A$33</f>
        <v>0</v>
      </c>
      <c r="B134" s="228"/>
      <c r="C134" s="229"/>
      <c r="D134" s="142">
        <f>$D$33</f>
        <v>0</v>
      </c>
      <c r="E134" s="233">
        <f>$E$33</f>
        <v>0</v>
      </c>
      <c r="F134" s="223">
        <f>$F$33</f>
        <v>0</v>
      </c>
      <c r="G134" s="157">
        <f>$G$33</f>
        <v>0</v>
      </c>
      <c r="H134" s="158"/>
      <c r="I134" s="159"/>
      <c r="J134" s="159"/>
      <c r="K134" s="162">
        <f>$K$33</f>
        <v>0</v>
      </c>
      <c r="L134" s="163"/>
      <c r="M134" s="148">
        <f>$M$33</f>
        <v>0</v>
      </c>
      <c r="N134" s="149"/>
      <c r="O134" s="149"/>
      <c r="P134" s="149"/>
      <c r="Q134" s="150"/>
    </row>
    <row r="135" spans="1:22" ht="15.75" customHeight="1">
      <c r="A135" s="230">
        <f>$A$34</f>
        <v>0</v>
      </c>
      <c r="B135" s="231"/>
      <c r="C135" s="232"/>
      <c r="D135" s="143"/>
      <c r="E135" s="234"/>
      <c r="F135" s="224"/>
      <c r="G135" s="225"/>
      <c r="H135" s="226"/>
      <c r="I135" s="226"/>
      <c r="J135" s="226"/>
      <c r="K135" s="164"/>
      <c r="L135" s="165"/>
      <c r="M135" s="151"/>
      <c r="N135" s="152"/>
      <c r="O135" s="152"/>
      <c r="P135" s="152"/>
      <c r="Q135" s="153"/>
    </row>
    <row r="136" spans="1:22" ht="30" customHeight="1">
      <c r="A136" s="344" t="str">
        <f>$A$35</f>
        <v>品代計</v>
      </c>
      <c r="B136" s="345"/>
      <c r="C136" s="346"/>
      <c r="D136" s="314"/>
      <c r="E136" s="315"/>
      <c r="F136" s="316"/>
      <c r="G136" s="157" t="str">
        <f>$G$35</f>
        <v/>
      </c>
      <c r="H136" s="158"/>
      <c r="I136" s="159"/>
      <c r="J136" s="159"/>
      <c r="K136" s="97"/>
      <c r="L136" s="60"/>
      <c r="M136" s="145"/>
      <c r="N136" s="146"/>
      <c r="O136" s="146"/>
      <c r="P136" s="146"/>
      <c r="Q136" s="147"/>
    </row>
    <row r="137" spans="1:22" ht="30" customHeight="1">
      <c r="A137" s="197" t="str">
        <f>$A$36</f>
        <v>消費税相当額</v>
      </c>
      <c r="B137" s="198"/>
      <c r="C137" s="199"/>
      <c r="D137" s="61"/>
      <c r="E137" s="62"/>
      <c r="F137" s="63"/>
      <c r="G137" s="157" t="str">
        <f>$G$36</f>
        <v/>
      </c>
      <c r="H137" s="158"/>
      <c r="I137" s="159"/>
      <c r="J137" s="159"/>
      <c r="K137" s="98"/>
      <c r="L137" s="68"/>
      <c r="M137" s="209"/>
      <c r="N137" s="210"/>
      <c r="O137" s="210"/>
      <c r="P137" s="210"/>
      <c r="Q137" s="211"/>
      <c r="R137" s="55"/>
      <c r="T137" s="52"/>
    </row>
    <row r="138" spans="1:22" ht="30" customHeight="1">
      <c r="A138" s="197" t="str">
        <f>$A$37</f>
        <v>合　　計</v>
      </c>
      <c r="B138" s="198"/>
      <c r="C138" s="199"/>
      <c r="D138" s="311">
        <f>$E$37</f>
        <v>0</v>
      </c>
      <c r="E138" s="312"/>
      <c r="F138" s="313"/>
      <c r="G138" s="154" t="str">
        <f>$G$37</f>
        <v/>
      </c>
      <c r="H138" s="155"/>
      <c r="I138" s="156"/>
      <c r="J138" s="156"/>
      <c r="K138" s="99"/>
      <c r="L138" s="59"/>
      <c r="M138" s="212"/>
      <c r="N138" s="213"/>
      <c r="O138" s="213"/>
      <c r="P138" s="213"/>
      <c r="Q138" s="214"/>
    </row>
    <row r="139" spans="1:22" ht="9.75" customHeight="1"/>
    <row r="140" spans="1:22" ht="15.75" customHeight="1">
      <c r="A140" s="82"/>
      <c r="B140" s="235" t="s">
        <v>57</v>
      </c>
      <c r="C140" s="236"/>
      <c r="D140" s="236" t="str">
        <f>+D90</f>
        <v>消費税相当額</v>
      </c>
      <c r="E140" s="236"/>
      <c r="F140" s="236" t="str">
        <f>+F90</f>
        <v>合計</v>
      </c>
      <c r="G140" s="236"/>
      <c r="H140" s="237"/>
      <c r="I140" s="238"/>
      <c r="J140" s="239"/>
      <c r="K140" s="173" t="s">
        <v>58</v>
      </c>
      <c r="L140" s="174"/>
      <c r="M140" s="174"/>
      <c r="N140" s="174"/>
      <c r="O140" s="174"/>
      <c r="P140" s="175"/>
      <c r="S140" s="56"/>
    </row>
    <row r="141" spans="1:22" ht="28.5" customHeight="1">
      <c r="A141" s="80" t="s">
        <v>48</v>
      </c>
      <c r="B141" s="240">
        <f>$B$40</f>
        <v>0</v>
      </c>
      <c r="C141" s="241"/>
      <c r="D141" s="242">
        <f>$D$40</f>
        <v>0</v>
      </c>
      <c r="E141" s="243"/>
      <c r="F141" s="242">
        <f>$F$40</f>
        <v>0</v>
      </c>
      <c r="G141" s="243"/>
      <c r="H141" s="244"/>
      <c r="I141" s="245" t="s">
        <v>46</v>
      </c>
      <c r="J141" s="246"/>
      <c r="K141" s="240">
        <f>+K40</f>
        <v>0</v>
      </c>
      <c r="L141" s="243"/>
      <c r="M141" s="243"/>
      <c r="N141" s="243"/>
      <c r="O141" s="243"/>
      <c r="P141" s="244"/>
      <c r="Q141" s="49"/>
      <c r="S141" s="52"/>
      <c r="V141" s="1"/>
    </row>
    <row r="142" spans="1:22" ht="28.5" customHeight="1">
      <c r="A142" s="81" t="s">
        <v>50</v>
      </c>
      <c r="B142" s="330">
        <f>+B41</f>
        <v>0</v>
      </c>
      <c r="C142" s="331"/>
      <c r="D142" s="325">
        <f>+D41</f>
        <v>0</v>
      </c>
      <c r="E142" s="326"/>
      <c r="F142" s="325">
        <f>+F41</f>
        <v>0</v>
      </c>
      <c r="G142" s="326"/>
      <c r="H142" s="327"/>
      <c r="I142" s="169" t="s">
        <v>47</v>
      </c>
      <c r="J142" s="170"/>
      <c r="K142" s="330">
        <f>+K41</f>
        <v>0</v>
      </c>
      <c r="L142" s="326"/>
      <c r="M142" s="326"/>
      <c r="N142" s="326"/>
      <c r="O142" s="326"/>
      <c r="P142" s="327"/>
      <c r="Q142" s="49"/>
      <c r="S142" s="52"/>
      <c r="V142" s="1"/>
    </row>
    <row r="143" spans="1:22" ht="28.5" customHeight="1">
      <c r="A143" s="105" t="s">
        <v>52</v>
      </c>
      <c r="B143" s="104"/>
      <c r="C143" s="104"/>
      <c r="D143" s="104"/>
      <c r="E143" s="104"/>
      <c r="F143" s="104"/>
      <c r="G143" s="104"/>
      <c r="H143" s="104"/>
      <c r="I143" s="103"/>
      <c r="J143" s="103"/>
      <c r="K143" s="76"/>
      <c r="L143" s="76"/>
      <c r="M143" s="76"/>
      <c r="N143" s="76"/>
      <c r="O143" s="76"/>
      <c r="P143" s="76"/>
      <c r="Q143" s="49"/>
      <c r="S143" s="52"/>
      <c r="V143" s="1"/>
    </row>
    <row r="144" spans="1:22" ht="9" customHeight="1">
      <c r="R144" s="74"/>
    </row>
    <row r="145" spans="1:17" ht="15.75" customHeight="1">
      <c r="A145" s="335" t="s">
        <v>49</v>
      </c>
      <c r="B145" s="336"/>
      <c r="C145" s="337"/>
      <c r="D145" s="197" t="s">
        <v>17</v>
      </c>
      <c r="E145" s="198"/>
      <c r="F145" s="199"/>
      <c r="G145" s="39" t="s">
        <v>70</v>
      </c>
      <c r="H145" s="40"/>
      <c r="I145" s="47"/>
      <c r="J145" s="47"/>
      <c r="K145" s="47"/>
      <c r="L145" s="47"/>
      <c r="M145" s="47"/>
      <c r="N145" s="40" t="s">
        <v>31</v>
      </c>
      <c r="O145" s="40"/>
      <c r="P145" s="47"/>
      <c r="Q145" s="48"/>
    </row>
    <row r="146" spans="1:17" ht="41.25" customHeight="1">
      <c r="A146" s="79"/>
      <c r="B146" s="40"/>
      <c r="C146" s="41"/>
      <c r="D146" s="39"/>
      <c r="E146" s="40"/>
      <c r="F146" s="41"/>
      <c r="G146" s="39"/>
      <c r="H146" s="40"/>
      <c r="I146" s="40"/>
      <c r="J146" s="40"/>
      <c r="K146" s="40"/>
      <c r="L146" s="40"/>
      <c r="M146" s="40"/>
      <c r="N146" s="40"/>
      <c r="O146" s="40"/>
      <c r="P146" s="40"/>
      <c r="Q146" s="41"/>
    </row>
    <row r="147" spans="1:17" ht="9" customHeight="1"/>
    <row r="148" spans="1:17" ht="15.75" customHeight="1">
      <c r="A148" s="21"/>
      <c r="N148" s="332" t="s">
        <v>10</v>
      </c>
      <c r="O148" s="333"/>
      <c r="P148" s="333"/>
      <c r="Q148" s="334"/>
    </row>
    <row r="149" spans="1:17" ht="15.75" customHeight="1">
      <c r="N149" s="42"/>
      <c r="O149" s="43"/>
      <c r="P149" s="43"/>
      <c r="Q149" s="25"/>
    </row>
    <row r="150" spans="1:17" ht="15.75" customHeight="1">
      <c r="N150" s="44"/>
      <c r="O150" s="7"/>
      <c r="P150" s="7"/>
      <c r="Q150" s="45"/>
    </row>
    <row r="151" spans="1:17">
      <c r="A151" s="136"/>
      <c r="B151" s="136"/>
      <c r="C151" s="136"/>
      <c r="D151" s="136"/>
      <c r="E151" s="136"/>
      <c r="F151" s="136"/>
      <c r="G151" s="136"/>
      <c r="H151" s="136"/>
      <c r="I151" s="136"/>
      <c r="J151" s="136"/>
      <c r="K151" s="136"/>
      <c r="L151" s="136"/>
      <c r="M151" s="136"/>
      <c r="N151" s="136"/>
      <c r="O151" s="136"/>
      <c r="P151" s="136"/>
      <c r="Q151" s="136"/>
    </row>
  </sheetData>
  <sheetProtection sheet="1" selectLockedCells="1"/>
  <protectedRanges>
    <protectedRange sqref="Q20 Q22 Q24 Q26 Q28 Q30 Q32 Q34 A19:P34" name="範囲6_1"/>
    <protectedRange sqref="E3" name="範囲1"/>
    <protectedRange sqref="B6:D6" name="範囲2"/>
    <protectedRange sqref="A8:D9" name="範囲3"/>
    <protectedRange sqref="I5:I8" name="範囲4"/>
  </protectedRanges>
  <mergeCells count="380">
    <mergeCell ref="O63:P63"/>
    <mergeCell ref="A137:C137"/>
    <mergeCell ref="D132:D133"/>
    <mergeCell ref="D124:D125"/>
    <mergeCell ref="E122:E123"/>
    <mergeCell ref="F122:F123"/>
    <mergeCell ref="I142:J142"/>
    <mergeCell ref="K142:P142"/>
    <mergeCell ref="B142:C142"/>
    <mergeCell ref="D142:E142"/>
    <mergeCell ref="A136:C136"/>
    <mergeCell ref="M132:Q133"/>
    <mergeCell ref="F134:F135"/>
    <mergeCell ref="G134:J135"/>
    <mergeCell ref="F132:F133"/>
    <mergeCell ref="G132:J133"/>
    <mergeCell ref="K132:L133"/>
    <mergeCell ref="F130:F131"/>
    <mergeCell ref="D126:D127"/>
    <mergeCell ref="A130:C130"/>
    <mergeCell ref="A126:C126"/>
    <mergeCell ref="A125:C125"/>
    <mergeCell ref="A138:C138"/>
    <mergeCell ref="G137:J137"/>
    <mergeCell ref="I106:Q106"/>
    <mergeCell ref="E104:H104"/>
    <mergeCell ref="A95:C95"/>
    <mergeCell ref="M130:Q131"/>
    <mergeCell ref="G130:J131"/>
    <mergeCell ref="K130:L131"/>
    <mergeCell ref="K128:L129"/>
    <mergeCell ref="K126:L127"/>
    <mergeCell ref="P114:P115"/>
    <mergeCell ref="B115:D116"/>
    <mergeCell ref="N98:Q98"/>
    <mergeCell ref="A124:C124"/>
    <mergeCell ref="A129:C129"/>
    <mergeCell ref="A122:C122"/>
    <mergeCell ref="D118:D119"/>
    <mergeCell ref="A114:A116"/>
    <mergeCell ref="A118:C118"/>
    <mergeCell ref="A119:C119"/>
    <mergeCell ref="B114:D114"/>
    <mergeCell ref="M118:Q119"/>
    <mergeCell ref="M126:Q127"/>
    <mergeCell ref="M124:Q125"/>
    <mergeCell ref="E118:E119"/>
    <mergeCell ref="G118:K119"/>
    <mergeCell ref="A127:C127"/>
    <mergeCell ref="A128:C128"/>
    <mergeCell ref="A123:C123"/>
    <mergeCell ref="G122:J123"/>
    <mergeCell ref="F120:F121"/>
    <mergeCell ref="G120:J121"/>
    <mergeCell ref="D122:D123"/>
    <mergeCell ref="E124:E125"/>
    <mergeCell ref="D130:D131"/>
    <mergeCell ref="F118:F119"/>
    <mergeCell ref="D128:D129"/>
    <mergeCell ref="E128:E129"/>
    <mergeCell ref="F128:F129"/>
    <mergeCell ref="B64:D64"/>
    <mergeCell ref="G87:J87"/>
    <mergeCell ref="D86:F86"/>
    <mergeCell ref="G80:J81"/>
    <mergeCell ref="A73:C73"/>
    <mergeCell ref="A86:C86"/>
    <mergeCell ref="A79:C79"/>
    <mergeCell ref="A80:C80"/>
    <mergeCell ref="A81:C81"/>
    <mergeCell ref="A75:C75"/>
    <mergeCell ref="A77:C77"/>
    <mergeCell ref="A78:C78"/>
    <mergeCell ref="G68:K69"/>
    <mergeCell ref="A71:C71"/>
    <mergeCell ref="B65:D66"/>
    <mergeCell ref="F68:F69"/>
    <mergeCell ref="E72:E73"/>
    <mergeCell ref="A72:C72"/>
    <mergeCell ref="D70:D71"/>
    <mergeCell ref="E70:E71"/>
    <mergeCell ref="G70:J71"/>
    <mergeCell ref="D74:D75"/>
    <mergeCell ref="A83:C83"/>
    <mergeCell ref="A87:C87"/>
    <mergeCell ref="A69:C69"/>
    <mergeCell ref="A70:C70"/>
    <mergeCell ref="E115:H116"/>
    <mergeCell ref="T19:T20"/>
    <mergeCell ref="T33:T34"/>
    <mergeCell ref="S19:S20"/>
    <mergeCell ref="S21:S22"/>
    <mergeCell ref="S23:S24"/>
    <mergeCell ref="R31:R32"/>
    <mergeCell ref="R33:R34"/>
    <mergeCell ref="S33:S34"/>
    <mergeCell ref="M29:Q30"/>
    <mergeCell ref="K40:P40"/>
    <mergeCell ref="T27:T28"/>
    <mergeCell ref="S31:S32"/>
    <mergeCell ref="R19:R20"/>
    <mergeCell ref="R21:R22"/>
    <mergeCell ref="R23:R24"/>
    <mergeCell ref="R25:R26"/>
    <mergeCell ref="R29:R30"/>
    <mergeCell ref="A68:C68"/>
    <mergeCell ref="A64:A66"/>
    <mergeCell ref="S25:S26"/>
    <mergeCell ref="S29:S30"/>
    <mergeCell ref="D88:F88"/>
    <mergeCell ref="D72:D73"/>
    <mergeCell ref="D82:D83"/>
    <mergeCell ref="E78:E79"/>
    <mergeCell ref="K92:P92"/>
    <mergeCell ref="F92:H92"/>
    <mergeCell ref="I92:J92"/>
    <mergeCell ref="G33:J34"/>
    <mergeCell ref="M70:Q71"/>
    <mergeCell ref="F84:F85"/>
    <mergeCell ref="G84:J85"/>
    <mergeCell ref="F80:F81"/>
    <mergeCell ref="M72:Q73"/>
    <mergeCell ref="H60:I60"/>
    <mergeCell ref="I39:J39"/>
    <mergeCell ref="K39:P39"/>
    <mergeCell ref="D53:I53"/>
    <mergeCell ref="B60:D60"/>
    <mergeCell ref="E54:H54"/>
    <mergeCell ref="A88:C88"/>
    <mergeCell ref="B92:C92"/>
    <mergeCell ref="D92:E92"/>
    <mergeCell ref="G37:J37"/>
    <mergeCell ref="E33:E34"/>
    <mergeCell ref="N148:Q148"/>
    <mergeCell ref="G138:J138"/>
    <mergeCell ref="M138:Q138"/>
    <mergeCell ref="G136:J136"/>
    <mergeCell ref="D145:F145"/>
    <mergeCell ref="D134:D135"/>
    <mergeCell ref="E134:E135"/>
    <mergeCell ref="D136:F136"/>
    <mergeCell ref="M136:Q136"/>
    <mergeCell ref="M137:Q137"/>
    <mergeCell ref="K134:L135"/>
    <mergeCell ref="M134:Q135"/>
    <mergeCell ref="D138:F138"/>
    <mergeCell ref="A145:C145"/>
    <mergeCell ref="K140:P140"/>
    <mergeCell ref="B141:C141"/>
    <mergeCell ref="D141:E141"/>
    <mergeCell ref="F141:H141"/>
    <mergeCell ref="I141:J141"/>
    <mergeCell ref="K141:P141"/>
    <mergeCell ref="B140:C140"/>
    <mergeCell ref="D140:E140"/>
    <mergeCell ref="F140:H140"/>
    <mergeCell ref="I140:J140"/>
    <mergeCell ref="F142:H142"/>
    <mergeCell ref="M120:Q121"/>
    <mergeCell ref="G128:J129"/>
    <mergeCell ref="D120:D121"/>
    <mergeCell ref="M128:Q129"/>
    <mergeCell ref="E126:E127"/>
    <mergeCell ref="F126:F127"/>
    <mergeCell ref="K124:L125"/>
    <mergeCell ref="K122:L123"/>
    <mergeCell ref="K120:L121"/>
    <mergeCell ref="E132:E133"/>
    <mergeCell ref="E130:E131"/>
    <mergeCell ref="A132:C132"/>
    <mergeCell ref="A133:C133"/>
    <mergeCell ref="A135:C135"/>
    <mergeCell ref="A134:C134"/>
    <mergeCell ref="G126:J127"/>
    <mergeCell ref="A131:C131"/>
    <mergeCell ref="A120:C120"/>
    <mergeCell ref="A121:C121"/>
    <mergeCell ref="D25:D26"/>
    <mergeCell ref="F27:F28"/>
    <mergeCell ref="D29:D30"/>
    <mergeCell ref="M122:Q123"/>
    <mergeCell ref="E120:E121"/>
    <mergeCell ref="F124:F125"/>
    <mergeCell ref="G124:J125"/>
    <mergeCell ref="A31:C31"/>
    <mergeCell ref="A32:C32"/>
    <mergeCell ref="B59:D59"/>
    <mergeCell ref="B57:D57"/>
    <mergeCell ref="D37:F37"/>
    <mergeCell ref="D35:F35"/>
    <mergeCell ref="A34:C34"/>
    <mergeCell ref="A37:C37"/>
    <mergeCell ref="B39:C39"/>
    <mergeCell ref="D39:E39"/>
    <mergeCell ref="D33:D34"/>
    <mergeCell ref="B40:C40"/>
    <mergeCell ref="D40:E40"/>
    <mergeCell ref="F40:H40"/>
    <mergeCell ref="F39:H39"/>
    <mergeCell ref="M31:Q32"/>
    <mergeCell ref="M114:M115"/>
    <mergeCell ref="F23:F24"/>
    <mergeCell ref="G23:J24"/>
    <mergeCell ref="F29:F30"/>
    <mergeCell ref="G29:J30"/>
    <mergeCell ref="F25:F26"/>
    <mergeCell ref="F33:F34"/>
    <mergeCell ref="E31:E32"/>
    <mergeCell ref="E27:E28"/>
    <mergeCell ref="G27:J28"/>
    <mergeCell ref="G31:J32"/>
    <mergeCell ref="G25:J26"/>
    <mergeCell ref="D2:I2"/>
    <mergeCell ref="E19:E20"/>
    <mergeCell ref="E21:E22"/>
    <mergeCell ref="B13:D13"/>
    <mergeCell ref="B14:D15"/>
    <mergeCell ref="F19:F20"/>
    <mergeCell ref="I7:Q7"/>
    <mergeCell ref="E3:H3"/>
    <mergeCell ref="A17:C17"/>
    <mergeCell ref="I6:Q6"/>
    <mergeCell ref="E17:E18"/>
    <mergeCell ref="F17:F18"/>
    <mergeCell ref="D19:D20"/>
    <mergeCell ref="D21:D22"/>
    <mergeCell ref="B8:D8"/>
    <mergeCell ref="F21:F22"/>
    <mergeCell ref="G21:J22"/>
    <mergeCell ref="E14:I15"/>
    <mergeCell ref="A18:C18"/>
    <mergeCell ref="A13:A15"/>
    <mergeCell ref="A19:C19"/>
    <mergeCell ref="A20:C20"/>
    <mergeCell ref="I5:L5"/>
    <mergeCell ref="D17:D18"/>
    <mergeCell ref="A59:A60"/>
    <mergeCell ref="F70:F71"/>
    <mergeCell ref="M62:Q62"/>
    <mergeCell ref="I59:Q59"/>
    <mergeCell ref="P3:Q3"/>
    <mergeCell ref="P43:Q43"/>
    <mergeCell ref="B9:D9"/>
    <mergeCell ref="A8:A9"/>
    <mergeCell ref="M17:Q18"/>
    <mergeCell ref="M25:Q26"/>
    <mergeCell ref="G17:K18"/>
    <mergeCell ref="B6:D6"/>
    <mergeCell ref="M64:M65"/>
    <mergeCell ref="I8:Q8"/>
    <mergeCell ref="E23:E24"/>
    <mergeCell ref="E25:E26"/>
    <mergeCell ref="E29:E30"/>
    <mergeCell ref="G19:J20"/>
    <mergeCell ref="H9:I9"/>
    <mergeCell ref="M19:Q20"/>
    <mergeCell ref="M21:Q22"/>
    <mergeCell ref="M23:Q24"/>
    <mergeCell ref="D68:D69"/>
    <mergeCell ref="E68:E69"/>
    <mergeCell ref="T21:T22"/>
    <mergeCell ref="T23:T24"/>
    <mergeCell ref="T25:T26"/>
    <mergeCell ref="T29:T30"/>
    <mergeCell ref="T31:T32"/>
    <mergeCell ref="F78:F79"/>
    <mergeCell ref="F72:F73"/>
    <mergeCell ref="M37:Q37"/>
    <mergeCell ref="P54:Q54"/>
    <mergeCell ref="M78:Q79"/>
    <mergeCell ref="G78:J79"/>
    <mergeCell ref="M74:Q75"/>
    <mergeCell ref="M76:Q77"/>
    <mergeCell ref="G74:J75"/>
    <mergeCell ref="M68:Q69"/>
    <mergeCell ref="I40:J40"/>
    <mergeCell ref="F74:F75"/>
    <mergeCell ref="G76:J77"/>
    <mergeCell ref="S27:S28"/>
    <mergeCell ref="R27:R28"/>
    <mergeCell ref="G35:J35"/>
    <mergeCell ref="G36:J36"/>
    <mergeCell ref="G72:J73"/>
    <mergeCell ref="F31:F32"/>
    <mergeCell ref="D76:D77"/>
    <mergeCell ref="A84:C84"/>
    <mergeCell ref="A85:C85"/>
    <mergeCell ref="E84:E85"/>
    <mergeCell ref="D80:D81"/>
    <mergeCell ref="E80:E81"/>
    <mergeCell ref="E82:E83"/>
    <mergeCell ref="I112:K112"/>
    <mergeCell ref="E74:E75"/>
    <mergeCell ref="D78:D79"/>
    <mergeCell ref="E76:E77"/>
    <mergeCell ref="B90:C90"/>
    <mergeCell ref="D90:E90"/>
    <mergeCell ref="F90:H90"/>
    <mergeCell ref="I90:J90"/>
    <mergeCell ref="K90:P90"/>
    <mergeCell ref="B91:C91"/>
    <mergeCell ref="D91:E91"/>
    <mergeCell ref="F91:H91"/>
    <mergeCell ref="I91:J91"/>
    <mergeCell ref="K91:P91"/>
    <mergeCell ref="H110:I110"/>
    <mergeCell ref="M87:Q87"/>
    <mergeCell ref="A82:C82"/>
    <mergeCell ref="A36:C36"/>
    <mergeCell ref="I62:K62"/>
    <mergeCell ref="I57:Q57"/>
    <mergeCell ref="I58:P58"/>
    <mergeCell ref="D95:F95"/>
    <mergeCell ref="M112:Q112"/>
    <mergeCell ref="I108:P108"/>
    <mergeCell ref="M27:Q28"/>
    <mergeCell ref="M33:Q34"/>
    <mergeCell ref="M36:Q36"/>
    <mergeCell ref="M88:Q88"/>
    <mergeCell ref="D103:I103"/>
    <mergeCell ref="B107:D107"/>
    <mergeCell ref="I107:Q107"/>
    <mergeCell ref="E65:H66"/>
    <mergeCell ref="A30:C30"/>
    <mergeCell ref="A109:A110"/>
    <mergeCell ref="B109:D109"/>
    <mergeCell ref="M84:Q85"/>
    <mergeCell ref="F82:F83"/>
    <mergeCell ref="G82:J83"/>
    <mergeCell ref="A76:C76"/>
    <mergeCell ref="A74:C74"/>
    <mergeCell ref="F76:F77"/>
    <mergeCell ref="K19:L20"/>
    <mergeCell ref="K21:L22"/>
    <mergeCell ref="B41:C41"/>
    <mergeCell ref="D41:E41"/>
    <mergeCell ref="F41:H41"/>
    <mergeCell ref="K41:P41"/>
    <mergeCell ref="K23:L24"/>
    <mergeCell ref="K37:L37"/>
    <mergeCell ref="K36:L36"/>
    <mergeCell ref="K35:L35"/>
    <mergeCell ref="K33:L34"/>
    <mergeCell ref="K31:L32"/>
    <mergeCell ref="K29:L30"/>
    <mergeCell ref="K27:L28"/>
    <mergeCell ref="K25:L26"/>
    <mergeCell ref="A28:C28"/>
    <mergeCell ref="D27:D28"/>
    <mergeCell ref="A29:C29"/>
    <mergeCell ref="A27:C27"/>
    <mergeCell ref="A21:C21"/>
    <mergeCell ref="A22:C22"/>
    <mergeCell ref="A23:C23"/>
    <mergeCell ref="A25:C25"/>
    <mergeCell ref="A24:C24"/>
    <mergeCell ref="D23:D24"/>
    <mergeCell ref="B110:D110"/>
    <mergeCell ref="I109:Q109"/>
    <mergeCell ref="D84:D85"/>
    <mergeCell ref="P104:Q104"/>
    <mergeCell ref="M86:Q86"/>
    <mergeCell ref="M80:Q81"/>
    <mergeCell ref="G88:J88"/>
    <mergeCell ref="G86:J86"/>
    <mergeCell ref="M82:Q83"/>
    <mergeCell ref="D31:D32"/>
    <mergeCell ref="K72:L73"/>
    <mergeCell ref="K70:L71"/>
    <mergeCell ref="K84:L85"/>
    <mergeCell ref="K82:L83"/>
    <mergeCell ref="K80:L81"/>
    <mergeCell ref="K78:L79"/>
    <mergeCell ref="K76:L77"/>
    <mergeCell ref="K74:L75"/>
    <mergeCell ref="A26:C26"/>
    <mergeCell ref="I41:J41"/>
    <mergeCell ref="M35:N35"/>
    <mergeCell ref="A35:C35"/>
    <mergeCell ref="A33:C33"/>
  </mergeCells>
  <phoneticPr fontId="2"/>
  <dataValidations count="1">
    <dataValidation type="list" allowBlank="1" showInputMessage="1" showErrorMessage="1" sqref="R19:R34" xr:uid="{00000000-0002-0000-0100-000000000000}">
      <formula1>$R$10:$R$15</formula1>
    </dataValidation>
  </dataValidations>
  <printOptions horizontalCentered="1"/>
  <pageMargins left="0.27559055118110237" right="0.23622047244094491" top="0.79" bottom="0.19685039370078741" header="0.51181102362204722" footer="0.31496062992125984"/>
  <pageSetup paperSize="9" scale="88" orientation="portrait" r:id="rId1"/>
  <headerFooter alignWithMargins="0"/>
  <rowBreaks count="2" manualBreakCount="2">
    <brk id="50" max="16" man="1"/>
    <brk id="101" max="16" man="1"/>
  </rowBreaks>
  <colBreaks count="1" manualBreakCount="1">
    <brk id="19" min="1" max="138" man="1"/>
  </col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9B87FF-D91C-4281-88C1-2CB55D86601C}">
  <sheetPr codeName="Sheet3">
    <tabColor indexed="12"/>
  </sheetPr>
  <dimension ref="A1:V172"/>
  <sheetViews>
    <sheetView showGridLines="0" showZeros="0" topLeftCell="A18" zoomScaleNormal="100" zoomScaleSheetLayoutView="100" workbookViewId="0">
      <selection activeCell="A14" sqref="A14:C14"/>
    </sheetView>
  </sheetViews>
  <sheetFormatPr defaultColWidth="9" defaultRowHeight="13"/>
  <cols>
    <col min="1" max="1" width="7.6328125" style="1" customWidth="1"/>
    <col min="2" max="2" width="4.6328125" style="1" customWidth="1"/>
    <col min="3" max="3" width="16.08984375" style="1" customWidth="1"/>
    <col min="4" max="4" width="4.6328125" style="1" customWidth="1"/>
    <col min="5" max="5" width="9.08984375" style="1" customWidth="1"/>
    <col min="6" max="6" width="8.6328125" style="1" customWidth="1"/>
    <col min="7" max="7" width="4.6328125" style="1" customWidth="1"/>
    <col min="8" max="8" width="6.36328125" style="1" customWidth="1"/>
    <col min="9" max="9" width="5.90625" style="1" customWidth="1"/>
    <col min="10" max="10" width="2.6328125" style="1" customWidth="1"/>
    <col min="11" max="11" width="2.90625" style="1" customWidth="1"/>
    <col min="12" max="12" width="1.6328125" style="1" customWidth="1"/>
    <col min="13" max="13" width="6.08984375" style="1" customWidth="1"/>
    <col min="14" max="14" width="1.6328125" style="1" customWidth="1"/>
    <col min="15" max="15" width="6.08984375" style="1" bestFit="1" customWidth="1"/>
    <col min="16" max="16" width="1.6328125" style="1" customWidth="1"/>
    <col min="17" max="17" width="5.36328125" style="1" customWidth="1"/>
    <col min="18" max="18" width="15" style="49" customWidth="1"/>
    <col min="19" max="19" width="7.08984375" style="49" hidden="1" customWidth="1"/>
    <col min="20" max="20" width="13" style="49" hidden="1" customWidth="1"/>
    <col min="21" max="22" width="9" style="49"/>
    <col min="23" max="16384" width="9" style="1"/>
  </cols>
  <sheetData>
    <row r="1" spans="1:20">
      <c r="A1" s="136"/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</row>
    <row r="2" spans="1:20" ht="27" customHeight="1">
      <c r="A2" s="46" t="s">
        <v>28</v>
      </c>
      <c r="D2" s="215" t="s">
        <v>29</v>
      </c>
      <c r="E2" s="215"/>
      <c r="F2" s="215"/>
      <c r="G2" s="215"/>
      <c r="H2" s="215"/>
      <c r="I2" s="215"/>
      <c r="J2" s="2"/>
      <c r="K2" s="2"/>
      <c r="L2" s="2"/>
      <c r="P2" s="22" t="s">
        <v>22</v>
      </c>
      <c r="Q2" s="3">
        <v>2</v>
      </c>
    </row>
    <row r="3" spans="1:20" ht="22.5" customHeight="1">
      <c r="B3" s="4"/>
      <c r="C3" s="4"/>
      <c r="D3" s="4"/>
      <c r="E3" s="361">
        <f>+請求書1枚目!E3</f>
        <v>0</v>
      </c>
      <c r="F3" s="361"/>
      <c r="G3" s="361"/>
      <c r="H3" s="361"/>
      <c r="I3" s="5"/>
      <c r="J3" s="5"/>
      <c r="K3" s="5"/>
      <c r="L3" s="5"/>
      <c r="M3" s="4"/>
      <c r="N3" s="4"/>
      <c r="O3" s="4"/>
      <c r="P3" s="144"/>
      <c r="Q3" s="144"/>
    </row>
    <row r="4" spans="1:20" ht="23.25" customHeight="1">
      <c r="A4" s="84" t="s">
        <v>73</v>
      </c>
      <c r="B4" s="6"/>
      <c r="C4" s="6"/>
      <c r="D4" s="7"/>
      <c r="P4" s="8"/>
      <c r="Q4" s="8"/>
    </row>
    <row r="5" spans="1:20" ht="18" customHeight="1">
      <c r="H5" s="1" t="s">
        <v>23</v>
      </c>
      <c r="I5" s="362">
        <f>+請求書1枚目!I5</f>
        <v>0</v>
      </c>
      <c r="J5" s="362"/>
      <c r="K5" s="362"/>
      <c r="L5" s="362"/>
      <c r="M5" s="92"/>
      <c r="N5" s="92"/>
      <c r="O5" s="92"/>
      <c r="P5" s="92"/>
      <c r="Q5" s="92"/>
    </row>
    <row r="6" spans="1:20" ht="18" customHeight="1">
      <c r="A6" s="9" t="s">
        <v>3</v>
      </c>
      <c r="B6" s="363">
        <f>+請求書1枚目!B6</f>
        <v>0</v>
      </c>
      <c r="C6" s="363"/>
      <c r="D6" s="363"/>
      <c r="H6" s="1" t="s">
        <v>0</v>
      </c>
      <c r="I6" s="364">
        <f>+請求書1枚目!I6</f>
        <v>0</v>
      </c>
      <c r="J6" s="364"/>
      <c r="K6" s="364"/>
      <c r="L6" s="364"/>
      <c r="M6" s="364"/>
      <c r="N6" s="364"/>
      <c r="O6" s="364"/>
      <c r="P6" s="364"/>
      <c r="Q6" s="364"/>
    </row>
    <row r="7" spans="1:20" ht="18" customHeight="1">
      <c r="H7" s="1" t="s">
        <v>1</v>
      </c>
      <c r="I7" s="364">
        <f>+請求書1枚目!I7</f>
        <v>0</v>
      </c>
      <c r="J7" s="364"/>
      <c r="K7" s="364"/>
      <c r="L7" s="364"/>
      <c r="M7" s="364"/>
      <c r="N7" s="364"/>
      <c r="O7" s="364"/>
      <c r="P7" s="364"/>
      <c r="Q7" s="369"/>
      <c r="R7" s="57"/>
    </row>
    <row r="8" spans="1:20" ht="18" customHeight="1">
      <c r="A8" s="370">
        <f>+請求書1枚目!A8</f>
        <v>0</v>
      </c>
      <c r="B8" s="372">
        <f>+請求書1枚目!B8</f>
        <v>0</v>
      </c>
      <c r="C8" s="373"/>
      <c r="D8" s="373"/>
      <c r="H8" s="1" t="s">
        <v>2</v>
      </c>
      <c r="I8" s="374">
        <f>+請求書1枚目!I8</f>
        <v>0</v>
      </c>
      <c r="J8" s="374"/>
      <c r="K8" s="374"/>
      <c r="L8" s="374"/>
      <c r="M8" s="374"/>
      <c r="N8" s="374"/>
      <c r="O8" s="374"/>
      <c r="P8" s="374"/>
      <c r="Q8" s="374"/>
      <c r="R8" s="56"/>
    </row>
    <row r="9" spans="1:20" ht="18" customHeight="1">
      <c r="A9" s="371"/>
      <c r="B9" s="375">
        <f>+請求書1枚目!B9</f>
        <v>0</v>
      </c>
      <c r="C9" s="376"/>
      <c r="D9" s="376"/>
      <c r="G9" s="77"/>
      <c r="H9" s="247" t="s">
        <v>45</v>
      </c>
      <c r="I9" s="247"/>
      <c r="J9" s="87" t="s">
        <v>53</v>
      </c>
      <c r="K9" s="127">
        <f>+請求書1枚目!K9</f>
        <v>0</v>
      </c>
      <c r="L9" s="100" t="s">
        <v>54</v>
      </c>
      <c r="M9" s="127">
        <f>+請求書1枚目!M9</f>
        <v>0</v>
      </c>
      <c r="N9" s="100" t="s">
        <v>54</v>
      </c>
      <c r="O9" s="127">
        <f>+請求書1枚目!O9</f>
        <v>0</v>
      </c>
      <c r="P9" s="100" t="s">
        <v>54</v>
      </c>
      <c r="Q9" s="127">
        <f>+請求書1枚目!Q9</f>
        <v>0</v>
      </c>
      <c r="R9" s="56"/>
    </row>
    <row r="10" spans="1:20" ht="7.5" customHeight="1">
      <c r="A10" s="10"/>
      <c r="K10" s="91"/>
      <c r="L10" s="91"/>
      <c r="R10" s="56"/>
    </row>
    <row r="11" spans="1:20" ht="20.25" customHeight="1">
      <c r="B11" s="10"/>
      <c r="C11" s="10"/>
      <c r="D11" s="10"/>
      <c r="E11" s="11"/>
      <c r="F11" s="11"/>
      <c r="G11" s="11"/>
      <c r="H11" s="11"/>
      <c r="I11" s="11"/>
      <c r="J11" s="11"/>
      <c r="R11" s="56"/>
      <c r="S11" s="50"/>
      <c r="T11" s="50"/>
    </row>
    <row r="12" spans="1:20" s="49" customFormat="1" ht="18" customHeight="1">
      <c r="A12" s="295" t="s">
        <v>51</v>
      </c>
      <c r="B12" s="296"/>
      <c r="C12" s="297"/>
      <c r="D12" s="281" t="s">
        <v>5</v>
      </c>
      <c r="E12" s="281" t="s">
        <v>6</v>
      </c>
      <c r="F12" s="281" t="s">
        <v>7</v>
      </c>
      <c r="G12" s="253" t="s">
        <v>42</v>
      </c>
      <c r="H12" s="254"/>
      <c r="I12" s="254"/>
      <c r="J12" s="254"/>
      <c r="K12" s="254"/>
      <c r="L12" s="89"/>
      <c r="M12" s="253" t="s">
        <v>36</v>
      </c>
      <c r="N12" s="254"/>
      <c r="O12" s="254"/>
      <c r="P12" s="254"/>
      <c r="Q12" s="255"/>
      <c r="R12" s="129" t="s">
        <v>32</v>
      </c>
      <c r="S12" s="58"/>
    </row>
    <row r="13" spans="1:20" s="49" customFormat="1" ht="15" customHeight="1">
      <c r="A13" s="304" t="s">
        <v>9</v>
      </c>
      <c r="B13" s="305"/>
      <c r="C13" s="306"/>
      <c r="D13" s="282"/>
      <c r="E13" s="282"/>
      <c r="F13" s="282"/>
      <c r="G13" s="256"/>
      <c r="H13" s="257"/>
      <c r="I13" s="257"/>
      <c r="J13" s="257"/>
      <c r="K13" s="257"/>
      <c r="L13" s="90"/>
      <c r="M13" s="256"/>
      <c r="N13" s="257"/>
      <c r="O13" s="257"/>
      <c r="P13" s="257"/>
      <c r="Q13" s="258"/>
      <c r="R13" s="130" t="s">
        <v>39</v>
      </c>
      <c r="S13" s="58" t="s">
        <v>38</v>
      </c>
      <c r="T13" s="49" t="s">
        <v>37</v>
      </c>
    </row>
    <row r="14" spans="1:20" s="49" customFormat="1" ht="20.25" customHeight="1">
      <c r="A14" s="176"/>
      <c r="B14" s="177"/>
      <c r="C14" s="178"/>
      <c r="D14" s="138"/>
      <c r="E14" s="274"/>
      <c r="F14" s="264"/>
      <c r="G14" s="300">
        <f>ROUND(E14*F14,0)</f>
        <v>0</v>
      </c>
      <c r="H14" s="301"/>
      <c r="I14" s="278"/>
      <c r="J14" s="278"/>
      <c r="K14" s="179">
        <f>+IF(R14="8%（軽減税率対象）","＊", )</f>
        <v>0</v>
      </c>
      <c r="L14" s="180"/>
      <c r="M14" s="203"/>
      <c r="N14" s="204"/>
      <c r="O14" s="204"/>
      <c r="P14" s="204"/>
      <c r="Q14" s="205"/>
      <c r="R14" s="260"/>
      <c r="S14" s="339">
        <f>IF(R14="8%（軽減税率対象）",8%,R14)</f>
        <v>0</v>
      </c>
      <c r="T14" s="248">
        <f>IF(OR(R14="非課税",S14="不課税"),G14*0,G14*S14)</f>
        <v>0</v>
      </c>
    </row>
    <row r="15" spans="1:20" s="49" customFormat="1" ht="15.75" customHeight="1">
      <c r="A15" s="166"/>
      <c r="B15" s="167"/>
      <c r="C15" s="168"/>
      <c r="D15" s="139"/>
      <c r="E15" s="275"/>
      <c r="F15" s="265"/>
      <c r="G15" s="279"/>
      <c r="H15" s="280"/>
      <c r="I15" s="280"/>
      <c r="J15" s="280"/>
      <c r="K15" s="181"/>
      <c r="L15" s="182"/>
      <c r="M15" s="206"/>
      <c r="N15" s="207"/>
      <c r="O15" s="207"/>
      <c r="P15" s="207"/>
      <c r="Q15" s="208"/>
      <c r="R15" s="261"/>
      <c r="S15" s="340"/>
      <c r="T15" s="249"/>
    </row>
    <row r="16" spans="1:20" s="49" customFormat="1" ht="20.25" customHeight="1">
      <c r="A16" s="176"/>
      <c r="B16" s="177"/>
      <c r="C16" s="178"/>
      <c r="D16" s="138"/>
      <c r="E16" s="274"/>
      <c r="F16" s="264"/>
      <c r="G16" s="300">
        <f>ROUND(E16*F16,0)</f>
        <v>0</v>
      </c>
      <c r="H16" s="301"/>
      <c r="I16" s="278"/>
      <c r="J16" s="278"/>
      <c r="K16" s="179">
        <f>+IF(R16="8%（軽減税率対象）","＊", )</f>
        <v>0</v>
      </c>
      <c r="L16" s="180"/>
      <c r="M16" s="203"/>
      <c r="N16" s="204"/>
      <c r="O16" s="204"/>
      <c r="P16" s="204"/>
      <c r="Q16" s="205"/>
      <c r="R16" s="260"/>
      <c r="S16" s="259">
        <f>IF(R16="8%（軽減税率対象）",8%,R16)</f>
        <v>0</v>
      </c>
      <c r="T16" s="248">
        <f>IF(OR(R16="非課税",S16="不課税"),G16*0,G16*S16)</f>
        <v>0</v>
      </c>
    </row>
    <row r="17" spans="1:20" s="49" customFormat="1" ht="15.75" customHeight="1">
      <c r="A17" s="166"/>
      <c r="B17" s="167"/>
      <c r="C17" s="168"/>
      <c r="D17" s="139"/>
      <c r="E17" s="275"/>
      <c r="F17" s="265"/>
      <c r="G17" s="279"/>
      <c r="H17" s="280"/>
      <c r="I17" s="280"/>
      <c r="J17" s="280"/>
      <c r="K17" s="181"/>
      <c r="L17" s="182"/>
      <c r="M17" s="206"/>
      <c r="N17" s="207"/>
      <c r="O17" s="207"/>
      <c r="P17" s="207"/>
      <c r="Q17" s="208"/>
      <c r="R17" s="261"/>
      <c r="S17" s="259"/>
      <c r="T17" s="249"/>
    </row>
    <row r="18" spans="1:20" s="49" customFormat="1" ht="20.25" customHeight="1">
      <c r="A18" s="176"/>
      <c r="B18" s="177"/>
      <c r="C18" s="178"/>
      <c r="D18" s="138"/>
      <c r="E18" s="274"/>
      <c r="F18" s="264"/>
      <c r="G18" s="300">
        <f>ROUND(E18*F18,0)</f>
        <v>0</v>
      </c>
      <c r="H18" s="301"/>
      <c r="I18" s="278"/>
      <c r="J18" s="278"/>
      <c r="K18" s="179">
        <f>+IF(R18="8%（軽減税率対象）","＊", )</f>
        <v>0</v>
      </c>
      <c r="L18" s="180"/>
      <c r="M18" s="203"/>
      <c r="N18" s="204"/>
      <c r="O18" s="204"/>
      <c r="P18" s="204"/>
      <c r="Q18" s="205"/>
      <c r="R18" s="260"/>
      <c r="S18" s="259">
        <f>IF(R18="8%（軽減税率対象）",8%,R18)</f>
        <v>0</v>
      </c>
      <c r="T18" s="248">
        <f>IF(OR(R18="非課税",S18="不課税"),G18*0,G18*S18)</f>
        <v>0</v>
      </c>
    </row>
    <row r="19" spans="1:20" s="49" customFormat="1" ht="15.75" customHeight="1">
      <c r="A19" s="166"/>
      <c r="B19" s="167"/>
      <c r="C19" s="168"/>
      <c r="D19" s="139"/>
      <c r="E19" s="275"/>
      <c r="F19" s="265"/>
      <c r="G19" s="279"/>
      <c r="H19" s="280"/>
      <c r="I19" s="280"/>
      <c r="J19" s="280"/>
      <c r="K19" s="181"/>
      <c r="L19" s="182"/>
      <c r="M19" s="206"/>
      <c r="N19" s="207"/>
      <c r="O19" s="207"/>
      <c r="P19" s="207"/>
      <c r="Q19" s="208"/>
      <c r="R19" s="261"/>
      <c r="S19" s="259"/>
      <c r="T19" s="249"/>
    </row>
    <row r="20" spans="1:20" s="49" customFormat="1" ht="20.25" customHeight="1">
      <c r="A20" s="176"/>
      <c r="B20" s="177"/>
      <c r="C20" s="178"/>
      <c r="D20" s="138"/>
      <c r="E20" s="274"/>
      <c r="F20" s="264"/>
      <c r="G20" s="300">
        <f>ROUND(E20*F20,0)</f>
        <v>0</v>
      </c>
      <c r="H20" s="301"/>
      <c r="I20" s="278"/>
      <c r="J20" s="278"/>
      <c r="K20" s="179">
        <f>+IF(R20="8%（軽減税率対象）","＊", )</f>
        <v>0</v>
      </c>
      <c r="L20" s="180"/>
      <c r="M20" s="203"/>
      <c r="N20" s="204"/>
      <c r="O20" s="204"/>
      <c r="P20" s="204"/>
      <c r="Q20" s="205"/>
      <c r="R20" s="260"/>
      <c r="S20" s="259">
        <f>IF(R20="8%（軽減税率対象）",8%,R20)</f>
        <v>0</v>
      </c>
      <c r="T20" s="248">
        <f>IF(OR(R20="非課税",S20="不課税"),G20*0,G20*S20)</f>
        <v>0</v>
      </c>
    </row>
    <row r="21" spans="1:20" s="49" customFormat="1" ht="15.75" customHeight="1">
      <c r="A21" s="166"/>
      <c r="B21" s="167"/>
      <c r="C21" s="168"/>
      <c r="D21" s="139"/>
      <c r="E21" s="275"/>
      <c r="F21" s="265"/>
      <c r="G21" s="279"/>
      <c r="H21" s="280"/>
      <c r="I21" s="280"/>
      <c r="J21" s="280"/>
      <c r="K21" s="181"/>
      <c r="L21" s="182"/>
      <c r="M21" s="206"/>
      <c r="N21" s="207"/>
      <c r="O21" s="207"/>
      <c r="P21" s="207"/>
      <c r="Q21" s="208"/>
      <c r="R21" s="261"/>
      <c r="S21" s="259"/>
      <c r="T21" s="249"/>
    </row>
    <row r="22" spans="1:20" s="49" customFormat="1" ht="20.25" customHeight="1">
      <c r="A22" s="176"/>
      <c r="B22" s="177"/>
      <c r="C22" s="178"/>
      <c r="D22" s="138"/>
      <c r="E22" s="274"/>
      <c r="F22" s="264"/>
      <c r="G22" s="300">
        <f>ROUND(E22*F22,0)</f>
        <v>0</v>
      </c>
      <c r="H22" s="301"/>
      <c r="I22" s="278"/>
      <c r="J22" s="278"/>
      <c r="K22" s="179">
        <f>+IF(R22="8%（軽減税率対象）","＊", )</f>
        <v>0</v>
      </c>
      <c r="L22" s="180"/>
      <c r="M22" s="203"/>
      <c r="N22" s="204"/>
      <c r="O22" s="204"/>
      <c r="P22" s="204"/>
      <c r="Q22" s="205"/>
      <c r="R22" s="260"/>
      <c r="S22" s="259">
        <f>IF(R22="8%（軽減税率対象）",8%,R22)</f>
        <v>0</v>
      </c>
      <c r="T22" s="248">
        <f>IF(OR(R22="非課税",S22="不課税"),G22*0,G22*S22)</f>
        <v>0</v>
      </c>
    </row>
    <row r="23" spans="1:20" s="49" customFormat="1" ht="15.75" customHeight="1">
      <c r="A23" s="166"/>
      <c r="B23" s="167"/>
      <c r="C23" s="168"/>
      <c r="D23" s="139"/>
      <c r="E23" s="275"/>
      <c r="F23" s="265"/>
      <c r="G23" s="279"/>
      <c r="H23" s="280"/>
      <c r="I23" s="280"/>
      <c r="J23" s="280"/>
      <c r="K23" s="181"/>
      <c r="L23" s="182"/>
      <c r="M23" s="206"/>
      <c r="N23" s="207"/>
      <c r="O23" s="207"/>
      <c r="P23" s="207"/>
      <c r="Q23" s="208"/>
      <c r="R23" s="261"/>
      <c r="S23" s="259"/>
      <c r="T23" s="249"/>
    </row>
    <row r="24" spans="1:20" s="49" customFormat="1" ht="20.25" customHeight="1">
      <c r="A24" s="176"/>
      <c r="B24" s="177"/>
      <c r="C24" s="178"/>
      <c r="D24" s="138"/>
      <c r="E24" s="274"/>
      <c r="F24" s="264"/>
      <c r="G24" s="300">
        <f>ROUND(E24*F24,0)</f>
        <v>0</v>
      </c>
      <c r="H24" s="301"/>
      <c r="I24" s="278"/>
      <c r="J24" s="278"/>
      <c r="K24" s="179">
        <f>+IF(R24="8%（軽減税率対象）","＊", )</f>
        <v>0</v>
      </c>
      <c r="L24" s="180"/>
      <c r="M24" s="203"/>
      <c r="N24" s="204"/>
      <c r="O24" s="204"/>
      <c r="P24" s="204"/>
      <c r="Q24" s="205"/>
      <c r="R24" s="260"/>
      <c r="S24" s="259">
        <f>IF(R24="8%（軽減税率対象）",8%,R24)</f>
        <v>0</v>
      </c>
      <c r="T24" s="248">
        <f>IF(OR(R24="非課税",S24="不課税"),G24*0,G24*S24)</f>
        <v>0</v>
      </c>
    </row>
    <row r="25" spans="1:20" s="49" customFormat="1" ht="15.75" customHeight="1">
      <c r="A25" s="166"/>
      <c r="B25" s="167"/>
      <c r="C25" s="168"/>
      <c r="D25" s="139"/>
      <c r="E25" s="275"/>
      <c r="F25" s="265"/>
      <c r="G25" s="279"/>
      <c r="H25" s="280"/>
      <c r="I25" s="280"/>
      <c r="J25" s="280"/>
      <c r="K25" s="181"/>
      <c r="L25" s="182"/>
      <c r="M25" s="206"/>
      <c r="N25" s="207"/>
      <c r="O25" s="207"/>
      <c r="P25" s="207"/>
      <c r="Q25" s="208"/>
      <c r="R25" s="261"/>
      <c r="S25" s="259"/>
      <c r="T25" s="249"/>
    </row>
    <row r="26" spans="1:20" s="49" customFormat="1" ht="20.25" customHeight="1">
      <c r="A26" s="176"/>
      <c r="B26" s="177"/>
      <c r="C26" s="178"/>
      <c r="D26" s="138"/>
      <c r="E26" s="274"/>
      <c r="F26" s="264"/>
      <c r="G26" s="300">
        <f>ROUND(E26*F26,0)</f>
        <v>0</v>
      </c>
      <c r="H26" s="301"/>
      <c r="I26" s="278"/>
      <c r="J26" s="278"/>
      <c r="K26" s="179">
        <f>+IF(R26="8%（軽減税率対象）","＊", )</f>
        <v>0</v>
      </c>
      <c r="L26" s="180"/>
      <c r="M26" s="203"/>
      <c r="N26" s="204"/>
      <c r="O26" s="204"/>
      <c r="P26" s="204"/>
      <c r="Q26" s="205"/>
      <c r="R26" s="260"/>
      <c r="S26" s="259">
        <f>IF(R26="8%（軽減税率対象）",8%,R26)</f>
        <v>0</v>
      </c>
      <c r="T26" s="248">
        <f>IF(OR(R26="非課税",S26="不課税"),G26*0,G26*S26)</f>
        <v>0</v>
      </c>
    </row>
    <row r="27" spans="1:20" s="49" customFormat="1" ht="15.75" customHeight="1">
      <c r="A27" s="166"/>
      <c r="B27" s="167"/>
      <c r="C27" s="168"/>
      <c r="D27" s="139"/>
      <c r="E27" s="275"/>
      <c r="F27" s="265"/>
      <c r="G27" s="279"/>
      <c r="H27" s="280"/>
      <c r="I27" s="280"/>
      <c r="J27" s="280"/>
      <c r="K27" s="181"/>
      <c r="L27" s="182"/>
      <c r="M27" s="206"/>
      <c r="N27" s="207"/>
      <c r="O27" s="207"/>
      <c r="P27" s="207"/>
      <c r="Q27" s="208"/>
      <c r="R27" s="261"/>
      <c r="S27" s="259"/>
      <c r="T27" s="249"/>
    </row>
    <row r="28" spans="1:20" s="49" customFormat="1" ht="20.25" customHeight="1">
      <c r="A28" s="176"/>
      <c r="B28" s="177"/>
      <c r="C28" s="178"/>
      <c r="D28" s="138"/>
      <c r="E28" s="274"/>
      <c r="F28" s="264"/>
      <c r="G28" s="300">
        <f>ROUND(E28*F28,0)</f>
        <v>0</v>
      </c>
      <c r="H28" s="301"/>
      <c r="I28" s="278"/>
      <c r="J28" s="278"/>
      <c r="K28" s="179">
        <f>+IF(R28="8%（軽減税率対象）","＊", )</f>
        <v>0</v>
      </c>
      <c r="L28" s="180"/>
      <c r="M28" s="203"/>
      <c r="N28" s="204"/>
      <c r="O28" s="204"/>
      <c r="P28" s="204"/>
      <c r="Q28" s="205"/>
      <c r="R28" s="260"/>
      <c r="S28" s="259">
        <f>IF(R28="8%（軽減税率対象）",8%,R28)</f>
        <v>0</v>
      </c>
      <c r="T28" s="248">
        <f>IF(OR(R28="非課税",S28="不課税"),G28*0,G28*S28)</f>
        <v>0</v>
      </c>
    </row>
    <row r="29" spans="1:20" s="49" customFormat="1" ht="15.75" customHeight="1">
      <c r="A29" s="166"/>
      <c r="B29" s="167"/>
      <c r="C29" s="168"/>
      <c r="D29" s="139"/>
      <c r="E29" s="275"/>
      <c r="F29" s="265"/>
      <c r="G29" s="279"/>
      <c r="H29" s="280"/>
      <c r="I29" s="280"/>
      <c r="J29" s="280"/>
      <c r="K29" s="181"/>
      <c r="L29" s="182"/>
      <c r="M29" s="206"/>
      <c r="N29" s="207"/>
      <c r="O29" s="207"/>
      <c r="P29" s="207"/>
      <c r="Q29" s="208"/>
      <c r="R29" s="261"/>
      <c r="S29" s="259"/>
      <c r="T29" s="249"/>
    </row>
    <row r="30" spans="1:20" s="49" customFormat="1" ht="20.25" customHeight="1">
      <c r="A30" s="176"/>
      <c r="B30" s="177"/>
      <c r="C30" s="178"/>
      <c r="D30" s="160"/>
      <c r="E30" s="274"/>
      <c r="F30" s="264"/>
      <c r="G30" s="300">
        <f>ROUND(E30*F30,0)</f>
        <v>0</v>
      </c>
      <c r="H30" s="301"/>
      <c r="I30" s="278"/>
      <c r="J30" s="278"/>
      <c r="K30" s="179">
        <f>+IF(R30="8%（軽減税率対象）","＊", )</f>
        <v>0</v>
      </c>
      <c r="L30" s="180"/>
      <c r="M30" s="203"/>
      <c r="N30" s="204"/>
      <c r="O30" s="204"/>
      <c r="P30" s="204"/>
      <c r="Q30" s="205"/>
      <c r="R30" s="260"/>
      <c r="S30" s="259">
        <f>IF(R30="8%（軽減税率対象）",8%,R30)</f>
        <v>0</v>
      </c>
      <c r="T30" s="248">
        <f>IF(OR(R30="非課税",S30="不課税"),G30*0,G30*S30)</f>
        <v>0</v>
      </c>
    </row>
    <row r="31" spans="1:20" s="49" customFormat="1" ht="15.75" customHeight="1">
      <c r="A31" s="166"/>
      <c r="B31" s="167"/>
      <c r="C31" s="168"/>
      <c r="D31" s="161"/>
      <c r="E31" s="275"/>
      <c r="F31" s="265"/>
      <c r="G31" s="279"/>
      <c r="H31" s="280"/>
      <c r="I31" s="280"/>
      <c r="J31" s="280"/>
      <c r="K31" s="181"/>
      <c r="L31" s="182"/>
      <c r="M31" s="206"/>
      <c r="N31" s="207"/>
      <c r="O31" s="207"/>
      <c r="P31" s="207"/>
      <c r="Q31" s="208"/>
      <c r="R31" s="261"/>
      <c r="S31" s="259"/>
      <c r="T31" s="249"/>
    </row>
    <row r="32" spans="1:20" s="49" customFormat="1" ht="20.25" customHeight="1">
      <c r="A32" s="176"/>
      <c r="B32" s="177"/>
      <c r="C32" s="178"/>
      <c r="D32" s="160"/>
      <c r="E32" s="274"/>
      <c r="F32" s="264"/>
      <c r="G32" s="300">
        <f>ROUND(E32*F32,0)</f>
        <v>0</v>
      </c>
      <c r="H32" s="301"/>
      <c r="I32" s="278"/>
      <c r="J32" s="278"/>
      <c r="K32" s="179">
        <f>+IF(R32="8%（軽減税率対象）","＊", )</f>
        <v>0</v>
      </c>
      <c r="L32" s="180"/>
      <c r="M32" s="203"/>
      <c r="N32" s="204"/>
      <c r="O32" s="204"/>
      <c r="P32" s="204"/>
      <c r="Q32" s="205"/>
      <c r="R32" s="260"/>
      <c r="S32" s="259">
        <f>IF(R32="8%（軽減税率対象）",8%,R32)</f>
        <v>0</v>
      </c>
      <c r="T32" s="248">
        <f>IF(OR(R32="非課税",S32="不課税"),G32*0,G32*S32)</f>
        <v>0</v>
      </c>
    </row>
    <row r="33" spans="1:20" s="49" customFormat="1" ht="15.75" customHeight="1">
      <c r="A33" s="166"/>
      <c r="B33" s="167"/>
      <c r="C33" s="168"/>
      <c r="D33" s="161"/>
      <c r="E33" s="275"/>
      <c r="F33" s="265"/>
      <c r="G33" s="279"/>
      <c r="H33" s="280"/>
      <c r="I33" s="280"/>
      <c r="J33" s="280"/>
      <c r="K33" s="181"/>
      <c r="L33" s="182"/>
      <c r="M33" s="206"/>
      <c r="N33" s="207"/>
      <c r="O33" s="207"/>
      <c r="P33" s="207"/>
      <c r="Q33" s="208"/>
      <c r="R33" s="261"/>
      <c r="S33" s="259"/>
      <c r="T33" s="249"/>
    </row>
    <row r="34" spans="1:20" s="49" customFormat="1" ht="20.25" customHeight="1">
      <c r="A34" s="176"/>
      <c r="B34" s="177"/>
      <c r="C34" s="178"/>
      <c r="D34" s="160"/>
      <c r="E34" s="274"/>
      <c r="F34" s="264"/>
      <c r="G34" s="300">
        <f>ROUND(E34*F34,0)</f>
        <v>0</v>
      </c>
      <c r="H34" s="301"/>
      <c r="I34" s="278"/>
      <c r="J34" s="278"/>
      <c r="K34" s="179">
        <f>+IF(R34="8%（軽減税率対象）","＊", )</f>
        <v>0</v>
      </c>
      <c r="L34" s="180"/>
      <c r="M34" s="203"/>
      <c r="N34" s="204"/>
      <c r="O34" s="204"/>
      <c r="P34" s="204"/>
      <c r="Q34" s="205"/>
      <c r="R34" s="260"/>
      <c r="S34" s="259">
        <f>IF(R34="8%（軽減税率対象）",8%,R34)</f>
        <v>0</v>
      </c>
      <c r="T34" s="248">
        <f>IF(OR(R34="非課税",S34="不課税"),G34*0,G34*S34)</f>
        <v>0</v>
      </c>
    </row>
    <row r="35" spans="1:20" s="49" customFormat="1" ht="15.75" customHeight="1">
      <c r="A35" s="166"/>
      <c r="B35" s="167"/>
      <c r="C35" s="168"/>
      <c r="D35" s="161"/>
      <c r="E35" s="275"/>
      <c r="F35" s="265"/>
      <c r="G35" s="279"/>
      <c r="H35" s="280"/>
      <c r="I35" s="280"/>
      <c r="J35" s="280"/>
      <c r="K35" s="181"/>
      <c r="L35" s="182"/>
      <c r="M35" s="206"/>
      <c r="N35" s="207"/>
      <c r="O35" s="207"/>
      <c r="P35" s="207"/>
      <c r="Q35" s="208"/>
      <c r="R35" s="261"/>
      <c r="S35" s="259"/>
      <c r="T35" s="249"/>
    </row>
    <row r="36" spans="1:20" s="49" customFormat="1" ht="20.25" customHeight="1">
      <c r="A36" s="176"/>
      <c r="B36" s="177"/>
      <c r="C36" s="178"/>
      <c r="D36" s="160"/>
      <c r="E36" s="274"/>
      <c r="F36" s="264"/>
      <c r="G36" s="300">
        <f>ROUND(E36*F36,0)</f>
        <v>0</v>
      </c>
      <c r="H36" s="301"/>
      <c r="I36" s="278"/>
      <c r="J36" s="278"/>
      <c r="K36" s="179">
        <f>+IF(R36="8%（軽減税率対象）","＊", )</f>
        <v>0</v>
      </c>
      <c r="L36" s="180"/>
      <c r="M36" s="203"/>
      <c r="N36" s="204"/>
      <c r="O36" s="204"/>
      <c r="P36" s="204"/>
      <c r="Q36" s="205"/>
      <c r="R36" s="260"/>
      <c r="S36" s="339">
        <f>IF(R36="8%（軽減税率対象）",8%,R36)</f>
        <v>0</v>
      </c>
      <c r="T36" s="248">
        <f>IF(OR(R36="非課税",S36="不課税"),G36*0,G36*S36)</f>
        <v>0</v>
      </c>
    </row>
    <row r="37" spans="1:20" s="49" customFormat="1" ht="15.75" customHeight="1">
      <c r="A37" s="166"/>
      <c r="B37" s="167"/>
      <c r="C37" s="168"/>
      <c r="D37" s="161"/>
      <c r="E37" s="275"/>
      <c r="F37" s="265"/>
      <c r="G37" s="279"/>
      <c r="H37" s="280"/>
      <c r="I37" s="280"/>
      <c r="J37" s="280"/>
      <c r="K37" s="181"/>
      <c r="L37" s="182"/>
      <c r="M37" s="206"/>
      <c r="N37" s="207"/>
      <c r="O37" s="207"/>
      <c r="P37" s="207"/>
      <c r="Q37" s="208"/>
      <c r="R37" s="261"/>
      <c r="S37" s="340"/>
      <c r="T37" s="249"/>
    </row>
    <row r="38" spans="1:20" s="49" customFormat="1" ht="20.25" customHeight="1">
      <c r="A38" s="176"/>
      <c r="B38" s="177"/>
      <c r="C38" s="178"/>
      <c r="D38" s="160"/>
      <c r="E38" s="274"/>
      <c r="F38" s="264"/>
      <c r="G38" s="300">
        <f>ROUND(E38*F38,0)</f>
        <v>0</v>
      </c>
      <c r="H38" s="301"/>
      <c r="I38" s="278"/>
      <c r="J38" s="278"/>
      <c r="K38" s="179">
        <f>+IF(R38="8%（軽減税率対象）","＊", )</f>
        <v>0</v>
      </c>
      <c r="L38" s="180"/>
      <c r="M38" s="203"/>
      <c r="N38" s="204"/>
      <c r="O38" s="204"/>
      <c r="P38" s="204"/>
      <c r="Q38" s="205"/>
      <c r="R38" s="260"/>
      <c r="S38" s="339">
        <f>IF(R38="8%（軽減税率対象）",8%,R38)</f>
        <v>0</v>
      </c>
      <c r="T38" s="248">
        <f>IF(OR(R38="非課税",S38="不課税"),G38*0,G38*S38)</f>
        <v>0</v>
      </c>
    </row>
    <row r="39" spans="1:20" ht="15.75" customHeight="1">
      <c r="A39" s="166"/>
      <c r="B39" s="167"/>
      <c r="C39" s="168"/>
      <c r="D39" s="161"/>
      <c r="E39" s="275"/>
      <c r="F39" s="265"/>
      <c r="G39" s="279"/>
      <c r="H39" s="280"/>
      <c r="I39" s="280"/>
      <c r="J39" s="280"/>
      <c r="K39" s="181"/>
      <c r="L39" s="182"/>
      <c r="M39" s="206"/>
      <c r="N39" s="207"/>
      <c r="O39" s="207"/>
      <c r="P39" s="207"/>
      <c r="Q39" s="208"/>
      <c r="R39" s="261"/>
      <c r="S39" s="340"/>
      <c r="T39" s="249"/>
    </row>
    <row r="40" spans="1:20" ht="30" customHeight="1">
      <c r="A40" s="173" t="s">
        <v>55</v>
      </c>
      <c r="B40" s="174"/>
      <c r="C40" s="175"/>
      <c r="D40" s="314"/>
      <c r="E40" s="315"/>
      <c r="F40" s="316"/>
      <c r="G40" s="355" t="str">
        <f>IF(SUM(G14:J39)=0,"",IF(SUM('続き(3枚目)'!G14:J39)=0,SUM(請求書1枚目!G19:J34)+SUM('続き(2枚目)'!G14:J39),""))</f>
        <v/>
      </c>
      <c r="H40" s="356"/>
      <c r="I40" s="356"/>
      <c r="J40" s="356"/>
      <c r="K40" s="359"/>
      <c r="L40" s="360"/>
      <c r="M40" s="171"/>
      <c r="N40" s="172"/>
      <c r="O40" s="70"/>
      <c r="P40" s="66"/>
      <c r="Q40" s="67"/>
      <c r="R40" s="55"/>
      <c r="T40" s="52">
        <f>SUM(T14:T39)</f>
        <v>0</v>
      </c>
    </row>
    <row r="41" spans="1:20" ht="30" customHeight="1">
      <c r="A41" s="173" t="str">
        <f>+請求書1枚目!A36</f>
        <v>消費税相当額</v>
      </c>
      <c r="B41" s="174"/>
      <c r="C41" s="175"/>
      <c r="D41" s="61"/>
      <c r="E41" s="62"/>
      <c r="F41" s="63"/>
      <c r="G41" s="355" t="str">
        <f>IF(G40="","",請求書1枚目!D40+請求書1枚目!D41)</f>
        <v/>
      </c>
      <c r="H41" s="356"/>
      <c r="I41" s="356"/>
      <c r="J41" s="356"/>
      <c r="K41" s="357"/>
      <c r="L41" s="358"/>
      <c r="M41" s="209"/>
      <c r="N41" s="210"/>
      <c r="O41" s="210"/>
      <c r="P41" s="210"/>
      <c r="Q41" s="211"/>
      <c r="R41" s="55"/>
      <c r="T41" s="52"/>
    </row>
    <row r="42" spans="1:20" ht="30" customHeight="1">
      <c r="A42" s="173" t="s">
        <v>56</v>
      </c>
      <c r="B42" s="174"/>
      <c r="C42" s="175"/>
      <c r="D42" s="311"/>
      <c r="E42" s="312"/>
      <c r="F42" s="313"/>
      <c r="G42" s="355" t="str">
        <f>IF(G40="","",G40+G41)</f>
        <v/>
      </c>
      <c r="H42" s="356"/>
      <c r="I42" s="356"/>
      <c r="J42" s="356"/>
      <c r="K42" s="357"/>
      <c r="L42" s="358"/>
      <c r="M42" s="250"/>
      <c r="N42" s="251"/>
      <c r="O42" s="251"/>
      <c r="P42" s="251"/>
      <c r="Q42" s="252"/>
      <c r="R42" s="55"/>
      <c r="T42" s="51"/>
    </row>
    <row r="43" spans="1:20" ht="26.25" customHeight="1"/>
    <row r="50" spans="1:17">
      <c r="A50" s="136"/>
      <c r="B50" s="136"/>
      <c r="C50" s="136"/>
      <c r="D50" s="136"/>
      <c r="E50" s="136"/>
      <c r="F50" s="136"/>
      <c r="G50" s="136"/>
      <c r="H50" s="136"/>
      <c r="I50" s="136"/>
      <c r="J50" s="136"/>
      <c r="K50" s="136"/>
      <c r="L50" s="136"/>
      <c r="M50" s="136"/>
      <c r="N50" s="136"/>
      <c r="O50" s="136"/>
      <c r="P50" s="136"/>
      <c r="Q50" s="136"/>
    </row>
    <row r="51" spans="1:17">
      <c r="A51" s="136"/>
      <c r="B51" s="136"/>
      <c r="C51" s="136"/>
      <c r="D51" s="136"/>
      <c r="E51" s="136"/>
      <c r="F51" s="136"/>
      <c r="G51" s="136"/>
      <c r="H51" s="136"/>
      <c r="I51" s="136"/>
      <c r="J51" s="136"/>
      <c r="K51" s="136"/>
      <c r="L51" s="136"/>
      <c r="M51" s="136"/>
      <c r="N51" s="136"/>
      <c r="O51" s="136"/>
      <c r="P51" s="136"/>
      <c r="Q51" s="136"/>
    </row>
    <row r="53" spans="1:17" s="49" customFormat="1" ht="27" customHeight="1">
      <c r="A53" s="46" t="s">
        <v>26</v>
      </c>
      <c r="B53" s="1"/>
      <c r="C53" s="1"/>
      <c r="D53" s="215" t="s">
        <v>30</v>
      </c>
      <c r="E53" s="215"/>
      <c r="F53" s="215"/>
      <c r="G53" s="215"/>
      <c r="H53" s="215"/>
      <c r="I53" s="215"/>
      <c r="J53" s="2"/>
      <c r="K53" s="2"/>
      <c r="L53" s="2"/>
      <c r="M53" s="1"/>
      <c r="N53" s="1"/>
      <c r="O53" s="1"/>
      <c r="P53" s="22" t="s">
        <v>21</v>
      </c>
      <c r="Q53" s="3">
        <f>$Q$2</f>
        <v>2</v>
      </c>
    </row>
    <row r="54" spans="1:17" s="49" customFormat="1" ht="22.5" customHeight="1">
      <c r="A54" s="1"/>
      <c r="B54" s="4"/>
      <c r="C54" s="4"/>
      <c r="D54" s="4"/>
      <c r="E54" s="338">
        <f>$E$3</f>
        <v>0</v>
      </c>
      <c r="F54" s="338"/>
      <c r="G54" s="338"/>
      <c r="H54" s="338"/>
      <c r="I54" s="5"/>
      <c r="J54" s="5"/>
      <c r="K54" s="5"/>
      <c r="L54" s="5"/>
      <c r="M54" s="4"/>
      <c r="N54" s="4"/>
      <c r="O54" s="4"/>
      <c r="P54" s="144"/>
      <c r="Q54" s="144"/>
    </row>
    <row r="55" spans="1:17" s="49" customFormat="1" ht="23.25" customHeight="1">
      <c r="A55" s="84" t="s">
        <v>73</v>
      </c>
      <c r="B55" s="6"/>
      <c r="C55" s="6"/>
      <c r="D55" s="7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8"/>
      <c r="Q55" s="8"/>
    </row>
    <row r="56" spans="1:17" s="49" customFormat="1" ht="18" customHeight="1">
      <c r="A56" s="1"/>
      <c r="B56" s="1"/>
      <c r="C56" s="1"/>
      <c r="D56" s="1"/>
      <c r="E56" s="1"/>
      <c r="F56" s="1"/>
      <c r="G56" s="1"/>
      <c r="H56" s="1" t="s">
        <v>23</v>
      </c>
      <c r="I56" s="93">
        <f>$I$5</f>
        <v>0</v>
      </c>
      <c r="J56" s="93"/>
      <c r="K56" s="109"/>
      <c r="L56" s="93"/>
      <c r="M56" s="93"/>
      <c r="N56" s="93"/>
      <c r="O56" s="93"/>
      <c r="P56" s="93"/>
      <c r="Q56" s="93"/>
    </row>
    <row r="57" spans="1:17" s="49" customFormat="1" ht="18" customHeight="1">
      <c r="A57" s="9" t="s">
        <v>3</v>
      </c>
      <c r="B57" s="216">
        <f>$B$6</f>
        <v>0</v>
      </c>
      <c r="C57" s="216"/>
      <c r="D57" s="216"/>
      <c r="E57" s="1"/>
      <c r="F57" s="1"/>
      <c r="G57" s="1"/>
      <c r="H57" s="1" t="s">
        <v>0</v>
      </c>
      <c r="I57" s="196">
        <f>$I$6</f>
        <v>0</v>
      </c>
      <c r="J57" s="196"/>
      <c r="K57" s="196"/>
      <c r="L57" s="196"/>
      <c r="M57" s="196"/>
      <c r="N57" s="196"/>
      <c r="O57" s="196"/>
      <c r="P57" s="196"/>
      <c r="Q57" s="196"/>
    </row>
    <row r="58" spans="1:17" s="49" customFormat="1" ht="18" customHeight="1">
      <c r="A58" s="1"/>
      <c r="B58" s="1"/>
      <c r="C58" s="1"/>
      <c r="D58" s="1"/>
      <c r="E58" s="1"/>
      <c r="F58" s="1"/>
      <c r="G58" s="1"/>
      <c r="H58" s="1" t="s">
        <v>1</v>
      </c>
      <c r="I58" s="196">
        <f>$I$7</f>
        <v>0</v>
      </c>
      <c r="J58" s="196"/>
      <c r="K58" s="196"/>
      <c r="L58" s="196"/>
      <c r="M58" s="196"/>
      <c r="N58" s="196"/>
      <c r="O58" s="196"/>
      <c r="P58" s="196"/>
      <c r="Q58" s="94"/>
    </row>
    <row r="59" spans="1:17" s="49" customFormat="1" ht="18" customHeight="1">
      <c r="A59" s="220">
        <f>$A$8</f>
        <v>0</v>
      </c>
      <c r="B59" s="222">
        <f>$B$8</f>
        <v>0</v>
      </c>
      <c r="C59" s="222"/>
      <c r="D59" s="222"/>
      <c r="E59" s="1"/>
      <c r="F59" s="1"/>
      <c r="G59" s="1"/>
      <c r="H59" s="1" t="s">
        <v>2</v>
      </c>
      <c r="I59" s="141">
        <f>$I$8</f>
        <v>0</v>
      </c>
      <c r="J59" s="141"/>
      <c r="K59" s="141"/>
      <c r="L59" s="141"/>
      <c r="M59" s="141"/>
      <c r="N59" s="141"/>
      <c r="O59" s="141"/>
      <c r="P59" s="141"/>
      <c r="Q59" s="141"/>
    </row>
    <row r="60" spans="1:17" s="49" customFormat="1" ht="18" customHeight="1">
      <c r="A60" s="221"/>
      <c r="B60" s="140">
        <f>$B$9</f>
        <v>0</v>
      </c>
      <c r="C60" s="140"/>
      <c r="D60" s="140"/>
      <c r="E60" s="1"/>
      <c r="F60" s="1"/>
      <c r="G60" s="77"/>
      <c r="H60" s="247" t="s">
        <v>45</v>
      </c>
      <c r="I60" s="247"/>
      <c r="J60" s="87" t="str">
        <f>$J$9</f>
        <v>T</v>
      </c>
      <c r="K60" s="101">
        <f>+K9</f>
        <v>0</v>
      </c>
      <c r="L60" s="101" t="s">
        <v>54</v>
      </c>
      <c r="M60" s="101">
        <f>+M9</f>
        <v>0</v>
      </c>
      <c r="N60" s="95" t="s">
        <v>54</v>
      </c>
      <c r="O60" s="101">
        <f>+O9</f>
        <v>0</v>
      </c>
      <c r="P60" s="95" t="s">
        <v>54</v>
      </c>
      <c r="Q60" s="101">
        <f>+Q9</f>
        <v>0</v>
      </c>
    </row>
    <row r="61" spans="1:17" s="49" customFormat="1" ht="7.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</row>
    <row r="62" spans="1:17" s="49" customFormat="1" ht="9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</row>
    <row r="63" spans="1:17" s="49" customFormat="1" ht="18" customHeight="1">
      <c r="A63" s="295" t="s">
        <v>51</v>
      </c>
      <c r="B63" s="296"/>
      <c r="C63" s="297"/>
      <c r="D63" s="281" t="s">
        <v>5</v>
      </c>
      <c r="E63" s="281" t="s">
        <v>6</v>
      </c>
      <c r="F63" s="281" t="s">
        <v>7</v>
      </c>
      <c r="G63" s="253" t="s">
        <v>42</v>
      </c>
      <c r="H63" s="254"/>
      <c r="I63" s="254"/>
      <c r="J63" s="254"/>
      <c r="K63" s="254"/>
      <c r="L63" s="89"/>
      <c r="M63" s="253" t="s">
        <v>36</v>
      </c>
      <c r="N63" s="254"/>
      <c r="O63" s="254"/>
      <c r="P63" s="254"/>
      <c r="Q63" s="255"/>
    </row>
    <row r="64" spans="1:17" s="49" customFormat="1" ht="15" customHeight="1">
      <c r="A64" s="304" t="s">
        <v>9</v>
      </c>
      <c r="B64" s="305"/>
      <c r="C64" s="306"/>
      <c r="D64" s="282"/>
      <c r="E64" s="282"/>
      <c r="F64" s="282"/>
      <c r="G64" s="256"/>
      <c r="H64" s="257"/>
      <c r="I64" s="257"/>
      <c r="J64" s="257"/>
      <c r="K64" s="257"/>
      <c r="L64" s="90"/>
      <c r="M64" s="256"/>
      <c r="N64" s="257"/>
      <c r="O64" s="257"/>
      <c r="P64" s="257"/>
      <c r="Q64" s="258"/>
    </row>
    <row r="65" spans="1:17" s="49" customFormat="1" ht="20.25" customHeight="1">
      <c r="A65" s="227">
        <f>+$A$14</f>
        <v>0</v>
      </c>
      <c r="B65" s="228"/>
      <c r="C65" s="229"/>
      <c r="D65" s="142">
        <f>+D14</f>
        <v>0</v>
      </c>
      <c r="E65" s="233">
        <f>$E$14</f>
        <v>0</v>
      </c>
      <c r="F65" s="223">
        <f>$F$14</f>
        <v>0</v>
      </c>
      <c r="G65" s="157">
        <f>+G14</f>
        <v>0</v>
      </c>
      <c r="H65" s="158"/>
      <c r="I65" s="159"/>
      <c r="J65" s="159"/>
      <c r="K65" s="162">
        <f>+K14</f>
        <v>0</v>
      </c>
      <c r="L65" s="163"/>
      <c r="M65" s="148">
        <f>+M14</f>
        <v>0</v>
      </c>
      <c r="N65" s="149"/>
      <c r="O65" s="149"/>
      <c r="P65" s="149"/>
      <c r="Q65" s="150"/>
    </row>
    <row r="66" spans="1:17" s="49" customFormat="1" ht="15.75" customHeight="1">
      <c r="A66" s="230">
        <f t="shared" ref="A66:A90" si="0">+A15</f>
        <v>0</v>
      </c>
      <c r="B66" s="231"/>
      <c r="C66" s="232"/>
      <c r="D66" s="143"/>
      <c r="E66" s="234"/>
      <c r="F66" s="224"/>
      <c r="G66" s="225"/>
      <c r="H66" s="226"/>
      <c r="I66" s="226"/>
      <c r="J66" s="226"/>
      <c r="K66" s="164"/>
      <c r="L66" s="165"/>
      <c r="M66" s="151"/>
      <c r="N66" s="152"/>
      <c r="O66" s="152"/>
      <c r="P66" s="152"/>
      <c r="Q66" s="153"/>
    </row>
    <row r="67" spans="1:17" s="49" customFormat="1" ht="20.25" customHeight="1">
      <c r="A67" s="227">
        <f t="shared" si="0"/>
        <v>0</v>
      </c>
      <c r="B67" s="228"/>
      <c r="C67" s="229"/>
      <c r="D67" s="142">
        <f>+D16</f>
        <v>0</v>
      </c>
      <c r="E67" s="233">
        <f>+E16</f>
        <v>0</v>
      </c>
      <c r="F67" s="223">
        <f>+F16</f>
        <v>0</v>
      </c>
      <c r="G67" s="157">
        <f>+G16</f>
        <v>0</v>
      </c>
      <c r="H67" s="158"/>
      <c r="I67" s="159"/>
      <c r="J67" s="159"/>
      <c r="K67" s="162">
        <f>+K16</f>
        <v>0</v>
      </c>
      <c r="L67" s="163"/>
      <c r="M67" s="148">
        <f>+M16</f>
        <v>0</v>
      </c>
      <c r="N67" s="149"/>
      <c r="O67" s="149"/>
      <c r="P67" s="149"/>
      <c r="Q67" s="150"/>
    </row>
    <row r="68" spans="1:17" s="49" customFormat="1" ht="15.75" customHeight="1">
      <c r="A68" s="230">
        <f t="shared" si="0"/>
        <v>0</v>
      </c>
      <c r="B68" s="231"/>
      <c r="C68" s="232"/>
      <c r="D68" s="143"/>
      <c r="E68" s="234"/>
      <c r="F68" s="224"/>
      <c r="G68" s="225"/>
      <c r="H68" s="226"/>
      <c r="I68" s="226"/>
      <c r="J68" s="226"/>
      <c r="K68" s="164"/>
      <c r="L68" s="165"/>
      <c r="M68" s="151"/>
      <c r="N68" s="152"/>
      <c r="O68" s="152"/>
      <c r="P68" s="152"/>
      <c r="Q68" s="153"/>
    </row>
    <row r="69" spans="1:17" s="49" customFormat="1" ht="20.25" customHeight="1">
      <c r="A69" s="227">
        <f t="shared" si="0"/>
        <v>0</v>
      </c>
      <c r="B69" s="228"/>
      <c r="C69" s="229"/>
      <c r="D69" s="142">
        <f>+D18</f>
        <v>0</v>
      </c>
      <c r="E69" s="233">
        <f>+E18</f>
        <v>0</v>
      </c>
      <c r="F69" s="223">
        <f>+F18</f>
        <v>0</v>
      </c>
      <c r="G69" s="157">
        <f>+G18</f>
        <v>0</v>
      </c>
      <c r="H69" s="158"/>
      <c r="I69" s="159"/>
      <c r="J69" s="159"/>
      <c r="K69" s="162">
        <f>+K18</f>
        <v>0</v>
      </c>
      <c r="L69" s="163"/>
      <c r="M69" s="148">
        <f>+M18</f>
        <v>0</v>
      </c>
      <c r="N69" s="149"/>
      <c r="O69" s="149"/>
      <c r="P69" s="149"/>
      <c r="Q69" s="150"/>
    </row>
    <row r="70" spans="1:17" s="49" customFormat="1" ht="15.75" customHeight="1">
      <c r="A70" s="230">
        <f t="shared" si="0"/>
        <v>0</v>
      </c>
      <c r="B70" s="231"/>
      <c r="C70" s="232"/>
      <c r="D70" s="143"/>
      <c r="E70" s="234"/>
      <c r="F70" s="224"/>
      <c r="G70" s="225"/>
      <c r="H70" s="226"/>
      <c r="I70" s="226"/>
      <c r="J70" s="226"/>
      <c r="K70" s="164"/>
      <c r="L70" s="165"/>
      <c r="M70" s="151"/>
      <c r="N70" s="152"/>
      <c r="O70" s="152"/>
      <c r="P70" s="152"/>
      <c r="Q70" s="153"/>
    </row>
    <row r="71" spans="1:17" s="49" customFormat="1" ht="20.25" customHeight="1">
      <c r="A71" s="227">
        <f t="shared" si="0"/>
        <v>0</v>
      </c>
      <c r="B71" s="228"/>
      <c r="C71" s="229"/>
      <c r="D71" s="142">
        <f>+D20</f>
        <v>0</v>
      </c>
      <c r="E71" s="233">
        <f>+E20</f>
        <v>0</v>
      </c>
      <c r="F71" s="223">
        <f>+F20</f>
        <v>0</v>
      </c>
      <c r="G71" s="157">
        <f>+G20</f>
        <v>0</v>
      </c>
      <c r="H71" s="158"/>
      <c r="I71" s="159"/>
      <c r="J71" s="159"/>
      <c r="K71" s="162">
        <f>+K20</f>
        <v>0</v>
      </c>
      <c r="L71" s="163"/>
      <c r="M71" s="148">
        <f>+M20</f>
        <v>0</v>
      </c>
      <c r="N71" s="149"/>
      <c r="O71" s="149"/>
      <c r="P71" s="149"/>
      <c r="Q71" s="150"/>
    </row>
    <row r="72" spans="1:17" s="49" customFormat="1" ht="15.75" customHeight="1">
      <c r="A72" s="230">
        <f t="shared" si="0"/>
        <v>0</v>
      </c>
      <c r="B72" s="231"/>
      <c r="C72" s="232"/>
      <c r="D72" s="143"/>
      <c r="E72" s="234"/>
      <c r="F72" s="224"/>
      <c r="G72" s="225"/>
      <c r="H72" s="226"/>
      <c r="I72" s="226"/>
      <c r="J72" s="226"/>
      <c r="K72" s="164"/>
      <c r="L72" s="165"/>
      <c r="M72" s="151"/>
      <c r="N72" s="152"/>
      <c r="O72" s="152"/>
      <c r="P72" s="152"/>
      <c r="Q72" s="153"/>
    </row>
    <row r="73" spans="1:17" s="49" customFormat="1" ht="20.25" customHeight="1">
      <c r="A73" s="227">
        <f t="shared" si="0"/>
        <v>0</v>
      </c>
      <c r="B73" s="228"/>
      <c r="C73" s="229"/>
      <c r="D73" s="142">
        <f>+D22</f>
        <v>0</v>
      </c>
      <c r="E73" s="233">
        <f>+E22</f>
        <v>0</v>
      </c>
      <c r="F73" s="223">
        <f>+F22</f>
        <v>0</v>
      </c>
      <c r="G73" s="157">
        <f>+G22</f>
        <v>0</v>
      </c>
      <c r="H73" s="158"/>
      <c r="I73" s="159"/>
      <c r="J73" s="159"/>
      <c r="K73" s="162">
        <f>+K22</f>
        <v>0</v>
      </c>
      <c r="L73" s="163"/>
      <c r="M73" s="148">
        <f>+M22</f>
        <v>0</v>
      </c>
      <c r="N73" s="149"/>
      <c r="O73" s="149"/>
      <c r="P73" s="149"/>
      <c r="Q73" s="150"/>
    </row>
    <row r="74" spans="1:17" s="49" customFormat="1" ht="15.75" customHeight="1">
      <c r="A74" s="230">
        <f t="shared" si="0"/>
        <v>0</v>
      </c>
      <c r="B74" s="231"/>
      <c r="C74" s="232"/>
      <c r="D74" s="143"/>
      <c r="E74" s="234"/>
      <c r="F74" s="224"/>
      <c r="G74" s="225"/>
      <c r="H74" s="226"/>
      <c r="I74" s="226"/>
      <c r="J74" s="226"/>
      <c r="K74" s="164"/>
      <c r="L74" s="165"/>
      <c r="M74" s="151"/>
      <c r="N74" s="152"/>
      <c r="O74" s="152"/>
      <c r="P74" s="152"/>
      <c r="Q74" s="153"/>
    </row>
    <row r="75" spans="1:17" s="49" customFormat="1" ht="20.25" customHeight="1">
      <c r="A75" s="227">
        <f t="shared" si="0"/>
        <v>0</v>
      </c>
      <c r="B75" s="228"/>
      <c r="C75" s="229"/>
      <c r="D75" s="142">
        <f>+D24</f>
        <v>0</v>
      </c>
      <c r="E75" s="233">
        <f>+E24</f>
        <v>0</v>
      </c>
      <c r="F75" s="223">
        <f>+F24</f>
        <v>0</v>
      </c>
      <c r="G75" s="157">
        <f>+G24</f>
        <v>0</v>
      </c>
      <c r="H75" s="158"/>
      <c r="I75" s="159"/>
      <c r="J75" s="159"/>
      <c r="K75" s="162">
        <f>+K24</f>
        <v>0</v>
      </c>
      <c r="L75" s="163"/>
      <c r="M75" s="148">
        <f>+M24</f>
        <v>0</v>
      </c>
      <c r="N75" s="149"/>
      <c r="O75" s="149"/>
      <c r="P75" s="149"/>
      <c r="Q75" s="150"/>
    </row>
    <row r="76" spans="1:17" s="49" customFormat="1" ht="15.75" customHeight="1">
      <c r="A76" s="230">
        <f t="shared" si="0"/>
        <v>0</v>
      </c>
      <c r="B76" s="231"/>
      <c r="C76" s="232"/>
      <c r="D76" s="143"/>
      <c r="E76" s="234"/>
      <c r="F76" s="224"/>
      <c r="G76" s="225"/>
      <c r="H76" s="226"/>
      <c r="I76" s="226"/>
      <c r="J76" s="226"/>
      <c r="K76" s="164"/>
      <c r="L76" s="165"/>
      <c r="M76" s="151"/>
      <c r="N76" s="152"/>
      <c r="O76" s="152"/>
      <c r="P76" s="152"/>
      <c r="Q76" s="153"/>
    </row>
    <row r="77" spans="1:17" s="49" customFormat="1" ht="20.25" customHeight="1">
      <c r="A77" s="227">
        <f t="shared" si="0"/>
        <v>0</v>
      </c>
      <c r="B77" s="228"/>
      <c r="C77" s="229"/>
      <c r="D77" s="142">
        <f>+D26</f>
        <v>0</v>
      </c>
      <c r="E77" s="233">
        <f>+E26</f>
        <v>0</v>
      </c>
      <c r="F77" s="223">
        <f>+F26</f>
        <v>0</v>
      </c>
      <c r="G77" s="157">
        <f>+G26</f>
        <v>0</v>
      </c>
      <c r="H77" s="158"/>
      <c r="I77" s="159"/>
      <c r="J77" s="159"/>
      <c r="K77" s="162">
        <f>+K26</f>
        <v>0</v>
      </c>
      <c r="L77" s="163"/>
      <c r="M77" s="148">
        <f>+M26</f>
        <v>0</v>
      </c>
      <c r="N77" s="149"/>
      <c r="O77" s="149"/>
      <c r="P77" s="149"/>
      <c r="Q77" s="150"/>
    </row>
    <row r="78" spans="1:17" s="49" customFormat="1" ht="15.75" customHeight="1">
      <c r="A78" s="230">
        <f t="shared" si="0"/>
        <v>0</v>
      </c>
      <c r="B78" s="231"/>
      <c r="C78" s="232"/>
      <c r="D78" s="143"/>
      <c r="E78" s="234"/>
      <c r="F78" s="224"/>
      <c r="G78" s="225"/>
      <c r="H78" s="226"/>
      <c r="I78" s="226"/>
      <c r="J78" s="226"/>
      <c r="K78" s="164"/>
      <c r="L78" s="165"/>
      <c r="M78" s="151"/>
      <c r="N78" s="152"/>
      <c r="O78" s="152"/>
      <c r="P78" s="152"/>
      <c r="Q78" s="153"/>
    </row>
    <row r="79" spans="1:17" s="49" customFormat="1" ht="20.25" customHeight="1">
      <c r="A79" s="227">
        <f t="shared" si="0"/>
        <v>0</v>
      </c>
      <c r="B79" s="228"/>
      <c r="C79" s="229"/>
      <c r="D79" s="142">
        <f>+D28</f>
        <v>0</v>
      </c>
      <c r="E79" s="233">
        <f>+E28</f>
        <v>0</v>
      </c>
      <c r="F79" s="223">
        <f>+F28</f>
        <v>0</v>
      </c>
      <c r="G79" s="157">
        <f>+G28</f>
        <v>0</v>
      </c>
      <c r="H79" s="158"/>
      <c r="I79" s="159"/>
      <c r="J79" s="159"/>
      <c r="K79" s="162">
        <f>+K28</f>
        <v>0</v>
      </c>
      <c r="L79" s="163"/>
      <c r="M79" s="148">
        <f>+M28</f>
        <v>0</v>
      </c>
      <c r="N79" s="149"/>
      <c r="O79" s="149"/>
      <c r="P79" s="149"/>
      <c r="Q79" s="150"/>
    </row>
    <row r="80" spans="1:17" s="49" customFormat="1" ht="15.75" customHeight="1">
      <c r="A80" s="230">
        <f t="shared" si="0"/>
        <v>0</v>
      </c>
      <c r="B80" s="231"/>
      <c r="C80" s="232"/>
      <c r="D80" s="143"/>
      <c r="E80" s="234"/>
      <c r="F80" s="224"/>
      <c r="G80" s="225"/>
      <c r="H80" s="226"/>
      <c r="I80" s="226"/>
      <c r="J80" s="226"/>
      <c r="K80" s="164"/>
      <c r="L80" s="165"/>
      <c r="M80" s="151"/>
      <c r="N80" s="152"/>
      <c r="O80" s="152"/>
      <c r="P80" s="152"/>
      <c r="Q80" s="153"/>
    </row>
    <row r="81" spans="1:22" s="49" customFormat="1" ht="20.25" customHeight="1">
      <c r="A81" s="227">
        <f t="shared" si="0"/>
        <v>0</v>
      </c>
      <c r="B81" s="228"/>
      <c r="C81" s="229"/>
      <c r="D81" s="142">
        <f>+D30</f>
        <v>0</v>
      </c>
      <c r="E81" s="233">
        <f>+E30</f>
        <v>0</v>
      </c>
      <c r="F81" s="223">
        <f>+F30</f>
        <v>0</v>
      </c>
      <c r="G81" s="157">
        <f>+G30</f>
        <v>0</v>
      </c>
      <c r="H81" s="158"/>
      <c r="I81" s="159"/>
      <c r="J81" s="159"/>
      <c r="K81" s="162">
        <f>+K30</f>
        <v>0</v>
      </c>
      <c r="L81" s="163"/>
      <c r="M81" s="148">
        <f>+M30</f>
        <v>0</v>
      </c>
      <c r="N81" s="149"/>
      <c r="O81" s="149"/>
      <c r="P81" s="149"/>
      <c r="Q81" s="150"/>
    </row>
    <row r="82" spans="1:22" s="49" customFormat="1" ht="15.75" customHeight="1">
      <c r="A82" s="230">
        <f t="shared" si="0"/>
        <v>0</v>
      </c>
      <c r="B82" s="231"/>
      <c r="C82" s="232"/>
      <c r="D82" s="143"/>
      <c r="E82" s="234"/>
      <c r="F82" s="224"/>
      <c r="G82" s="225"/>
      <c r="H82" s="226"/>
      <c r="I82" s="226"/>
      <c r="J82" s="226"/>
      <c r="K82" s="164"/>
      <c r="L82" s="165"/>
      <c r="M82" s="151"/>
      <c r="N82" s="152"/>
      <c r="O82" s="152"/>
      <c r="P82" s="152"/>
      <c r="Q82" s="153"/>
    </row>
    <row r="83" spans="1:22" s="49" customFormat="1" ht="20.25" customHeight="1">
      <c r="A83" s="227">
        <f t="shared" si="0"/>
        <v>0</v>
      </c>
      <c r="B83" s="228"/>
      <c r="C83" s="229"/>
      <c r="D83" s="142">
        <f>+D32</f>
        <v>0</v>
      </c>
      <c r="E83" s="233">
        <f>+E32</f>
        <v>0</v>
      </c>
      <c r="F83" s="223">
        <f>+F32</f>
        <v>0</v>
      </c>
      <c r="G83" s="157">
        <f>+G32</f>
        <v>0</v>
      </c>
      <c r="H83" s="158"/>
      <c r="I83" s="159"/>
      <c r="J83" s="159"/>
      <c r="K83" s="162">
        <f>+K32</f>
        <v>0</v>
      </c>
      <c r="L83" s="163"/>
      <c r="M83" s="148">
        <f>+M32</f>
        <v>0</v>
      </c>
      <c r="N83" s="149"/>
      <c r="O83" s="149"/>
      <c r="P83" s="149"/>
      <c r="Q83" s="150"/>
    </row>
    <row r="84" spans="1:22" s="49" customFormat="1" ht="15.75" customHeight="1">
      <c r="A84" s="230">
        <f t="shared" si="0"/>
        <v>0</v>
      </c>
      <c r="B84" s="231"/>
      <c r="C84" s="232"/>
      <c r="D84" s="143"/>
      <c r="E84" s="234"/>
      <c r="F84" s="224"/>
      <c r="G84" s="225"/>
      <c r="H84" s="226"/>
      <c r="I84" s="226"/>
      <c r="J84" s="226"/>
      <c r="K84" s="164"/>
      <c r="L84" s="165"/>
      <c r="M84" s="151"/>
      <c r="N84" s="152"/>
      <c r="O84" s="152"/>
      <c r="P84" s="152"/>
      <c r="Q84" s="153"/>
    </row>
    <row r="85" spans="1:22" s="49" customFormat="1" ht="20.25" customHeight="1">
      <c r="A85" s="227">
        <f t="shared" si="0"/>
        <v>0</v>
      </c>
      <c r="B85" s="228"/>
      <c r="C85" s="229"/>
      <c r="D85" s="142">
        <f>+D34</f>
        <v>0</v>
      </c>
      <c r="E85" s="233">
        <f>+E34</f>
        <v>0</v>
      </c>
      <c r="F85" s="223">
        <f>+F34</f>
        <v>0</v>
      </c>
      <c r="G85" s="157">
        <f>+G34</f>
        <v>0</v>
      </c>
      <c r="H85" s="158"/>
      <c r="I85" s="159"/>
      <c r="J85" s="159"/>
      <c r="K85" s="162">
        <f>+K34</f>
        <v>0</v>
      </c>
      <c r="L85" s="163"/>
      <c r="M85" s="148">
        <f>+M34</f>
        <v>0</v>
      </c>
      <c r="N85" s="149"/>
      <c r="O85" s="149"/>
      <c r="P85" s="149"/>
      <c r="Q85" s="150"/>
    </row>
    <row r="86" spans="1:22" s="49" customFormat="1" ht="15.75" customHeight="1">
      <c r="A86" s="230">
        <f t="shared" si="0"/>
        <v>0</v>
      </c>
      <c r="B86" s="231"/>
      <c r="C86" s="232"/>
      <c r="D86" s="143"/>
      <c r="E86" s="234"/>
      <c r="F86" s="224"/>
      <c r="G86" s="225"/>
      <c r="H86" s="226"/>
      <c r="I86" s="226"/>
      <c r="J86" s="226"/>
      <c r="K86" s="164"/>
      <c r="L86" s="165"/>
      <c r="M86" s="151"/>
      <c r="N86" s="152"/>
      <c r="O86" s="152"/>
      <c r="P86" s="152"/>
      <c r="Q86" s="153"/>
    </row>
    <row r="87" spans="1:22" s="49" customFormat="1" ht="20.25" customHeight="1">
      <c r="A87" s="227">
        <f t="shared" si="0"/>
        <v>0</v>
      </c>
      <c r="B87" s="228"/>
      <c r="C87" s="229"/>
      <c r="D87" s="142">
        <f>+D36</f>
        <v>0</v>
      </c>
      <c r="E87" s="233">
        <f>+E36</f>
        <v>0</v>
      </c>
      <c r="F87" s="223">
        <f>+F36</f>
        <v>0</v>
      </c>
      <c r="G87" s="157">
        <f>+G36</f>
        <v>0</v>
      </c>
      <c r="H87" s="158"/>
      <c r="I87" s="159"/>
      <c r="J87" s="159"/>
      <c r="K87" s="162">
        <f>+K36</f>
        <v>0</v>
      </c>
      <c r="L87" s="163"/>
      <c r="M87" s="148">
        <f>+M36</f>
        <v>0</v>
      </c>
      <c r="N87" s="149"/>
      <c r="O87" s="149"/>
      <c r="P87" s="149"/>
      <c r="Q87" s="150"/>
    </row>
    <row r="88" spans="1:22" s="49" customFormat="1" ht="15.75" customHeight="1">
      <c r="A88" s="230">
        <f t="shared" si="0"/>
        <v>0</v>
      </c>
      <c r="B88" s="231"/>
      <c r="C88" s="232"/>
      <c r="D88" s="143"/>
      <c r="E88" s="234"/>
      <c r="F88" s="224"/>
      <c r="G88" s="225"/>
      <c r="H88" s="226"/>
      <c r="I88" s="226"/>
      <c r="J88" s="226"/>
      <c r="K88" s="164"/>
      <c r="L88" s="165"/>
      <c r="M88" s="151"/>
      <c r="N88" s="152"/>
      <c r="O88" s="152"/>
      <c r="P88" s="152"/>
      <c r="Q88" s="153"/>
    </row>
    <row r="89" spans="1:22" ht="20.25" customHeight="1">
      <c r="A89" s="227">
        <f t="shared" si="0"/>
        <v>0</v>
      </c>
      <c r="B89" s="228"/>
      <c r="C89" s="229"/>
      <c r="D89" s="142">
        <f>$D$38</f>
        <v>0</v>
      </c>
      <c r="E89" s="233">
        <f>+E38</f>
        <v>0</v>
      </c>
      <c r="F89" s="223">
        <f>+F38</f>
        <v>0</v>
      </c>
      <c r="G89" s="157">
        <f>+G38</f>
        <v>0</v>
      </c>
      <c r="H89" s="158"/>
      <c r="I89" s="159"/>
      <c r="J89" s="159"/>
      <c r="K89" s="162">
        <f>+K38</f>
        <v>0</v>
      </c>
      <c r="L89" s="163"/>
      <c r="M89" s="148">
        <f>+M38</f>
        <v>0</v>
      </c>
      <c r="N89" s="149"/>
      <c r="O89" s="149"/>
      <c r="P89" s="149"/>
      <c r="Q89" s="150"/>
    </row>
    <row r="90" spans="1:22" ht="15.75" customHeight="1">
      <c r="A90" s="230">
        <f t="shared" si="0"/>
        <v>0</v>
      </c>
      <c r="B90" s="231"/>
      <c r="C90" s="232"/>
      <c r="D90" s="143"/>
      <c r="E90" s="234"/>
      <c r="F90" s="224"/>
      <c r="G90" s="225"/>
      <c r="H90" s="226"/>
      <c r="I90" s="226"/>
      <c r="J90" s="226"/>
      <c r="K90" s="164"/>
      <c r="L90" s="165"/>
      <c r="M90" s="151"/>
      <c r="N90" s="152"/>
      <c r="O90" s="152"/>
      <c r="P90" s="152"/>
      <c r="Q90" s="153"/>
    </row>
    <row r="91" spans="1:22" ht="30" customHeight="1">
      <c r="A91" s="344" t="str">
        <f>$A$40</f>
        <v>品代計</v>
      </c>
      <c r="B91" s="345"/>
      <c r="C91" s="346"/>
      <c r="D91" s="314"/>
      <c r="E91" s="315"/>
      <c r="F91" s="316"/>
      <c r="G91" s="157" t="str">
        <f>+G40</f>
        <v/>
      </c>
      <c r="H91" s="158"/>
      <c r="I91" s="159"/>
      <c r="J91" s="159"/>
      <c r="K91" s="97"/>
      <c r="L91" s="60"/>
      <c r="M91" s="145"/>
      <c r="N91" s="146"/>
      <c r="O91" s="146"/>
      <c r="P91" s="146"/>
      <c r="Q91" s="147"/>
    </row>
    <row r="92" spans="1:22" ht="30" customHeight="1">
      <c r="A92" s="197" t="str">
        <f>$A$41</f>
        <v>消費税相当額</v>
      </c>
      <c r="B92" s="198"/>
      <c r="C92" s="199"/>
      <c r="D92" s="61"/>
      <c r="E92" s="62"/>
      <c r="F92" s="63"/>
      <c r="G92" s="157" t="str">
        <f>+G41</f>
        <v/>
      </c>
      <c r="H92" s="158"/>
      <c r="I92" s="159"/>
      <c r="J92" s="159"/>
      <c r="K92" s="98"/>
      <c r="L92" s="68"/>
      <c r="M92" s="209"/>
      <c r="N92" s="210"/>
      <c r="O92" s="210"/>
      <c r="P92" s="210"/>
      <c r="Q92" s="211"/>
      <c r="R92" s="55"/>
      <c r="T92" s="52"/>
    </row>
    <row r="93" spans="1:22" ht="30" customHeight="1">
      <c r="A93" s="197" t="str">
        <f>$A$42</f>
        <v>合　　計</v>
      </c>
      <c r="B93" s="198"/>
      <c r="C93" s="199"/>
      <c r="D93" s="311">
        <f>$E$42</f>
        <v>0</v>
      </c>
      <c r="E93" s="312"/>
      <c r="F93" s="313"/>
      <c r="G93" s="154" t="str">
        <f>+G42</f>
        <v/>
      </c>
      <c r="H93" s="155"/>
      <c r="I93" s="156"/>
      <c r="J93" s="156"/>
      <c r="K93" s="99"/>
      <c r="L93" s="59"/>
      <c r="M93" s="212"/>
      <c r="N93" s="213"/>
      <c r="O93" s="213"/>
      <c r="P93" s="213"/>
      <c r="Q93" s="214"/>
    </row>
    <row r="94" spans="1:22" ht="9.75" customHeight="1"/>
    <row r="95" spans="1:22" ht="9" customHeight="1">
      <c r="A95" s="78"/>
      <c r="B95" s="78"/>
      <c r="C95" s="76"/>
      <c r="D95" s="76"/>
      <c r="E95" s="76"/>
      <c r="F95" s="76"/>
      <c r="G95" s="73"/>
      <c r="H95" s="75"/>
      <c r="I95" s="73"/>
      <c r="J95" s="73"/>
      <c r="K95" s="73"/>
      <c r="L95" s="73"/>
      <c r="M95" s="73"/>
      <c r="N95" s="73"/>
      <c r="O95" s="73"/>
      <c r="P95" s="73"/>
      <c r="Q95" s="49"/>
      <c r="S95" s="52"/>
      <c r="V95" s="1"/>
    </row>
    <row r="96" spans="1:22" ht="15.75" customHeight="1">
      <c r="A96" s="335" t="s">
        <v>49</v>
      </c>
      <c r="B96" s="336"/>
      <c r="C96" s="337"/>
      <c r="D96" s="197" t="s">
        <v>17</v>
      </c>
      <c r="E96" s="198"/>
      <c r="F96" s="199"/>
      <c r="G96" s="39" t="s">
        <v>70</v>
      </c>
      <c r="H96" s="40"/>
      <c r="I96" s="47"/>
      <c r="J96" s="47"/>
      <c r="K96" s="47"/>
      <c r="L96" s="47"/>
      <c r="M96" s="47"/>
      <c r="N96" s="40" t="s">
        <v>31</v>
      </c>
      <c r="O96" s="40"/>
      <c r="P96" s="47"/>
      <c r="Q96" s="48"/>
    </row>
    <row r="97" spans="1:17" ht="41.25" customHeight="1">
      <c r="A97" s="79"/>
      <c r="B97" s="40"/>
      <c r="C97" s="41"/>
      <c r="D97" s="39"/>
      <c r="E97" s="40"/>
      <c r="F97" s="41"/>
      <c r="G97" s="39"/>
      <c r="H97" s="40"/>
      <c r="I97" s="40"/>
      <c r="J97" s="40"/>
      <c r="K97" s="40"/>
      <c r="L97" s="40"/>
      <c r="M97" s="40"/>
      <c r="N97" s="40"/>
      <c r="O97" s="40"/>
      <c r="P97" s="40"/>
      <c r="Q97" s="41"/>
    </row>
    <row r="98" spans="1:17" ht="9" customHeight="1"/>
    <row r="99" spans="1:17" ht="15.75" customHeight="1">
      <c r="A99" s="21"/>
      <c r="N99" s="332" t="s">
        <v>10</v>
      </c>
      <c r="O99" s="333"/>
      <c r="P99" s="333"/>
      <c r="Q99" s="334"/>
    </row>
    <row r="100" spans="1:17" ht="15.75" customHeight="1">
      <c r="N100" s="42"/>
      <c r="O100" s="43"/>
      <c r="P100" s="43"/>
      <c r="Q100" s="25"/>
    </row>
    <row r="101" spans="1:17" s="49" customFormat="1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44"/>
      <c r="O101" s="7"/>
      <c r="P101" s="7"/>
      <c r="Q101" s="45"/>
    </row>
    <row r="102" spans="1:17" s="49" customFormat="1" ht="15.75" customHeight="1">
      <c r="A102" s="136"/>
      <c r="B102" s="136"/>
      <c r="C102" s="136"/>
      <c r="D102" s="136"/>
      <c r="E102" s="136"/>
      <c r="F102" s="136"/>
      <c r="G102" s="136"/>
      <c r="H102" s="136"/>
      <c r="I102" s="136"/>
      <c r="J102" s="136"/>
      <c r="K102" s="136"/>
      <c r="L102" s="136"/>
      <c r="M102" s="136"/>
      <c r="N102" s="136"/>
      <c r="O102" s="136"/>
      <c r="P102" s="137"/>
      <c r="Q102" s="137"/>
    </row>
    <row r="103" spans="1:17" s="49" customFormat="1" ht="15.75" customHeight="1">
      <c r="A103" s="136"/>
      <c r="B103" s="136"/>
      <c r="C103" s="136"/>
      <c r="D103" s="136"/>
      <c r="E103" s="136"/>
      <c r="F103" s="136"/>
      <c r="G103" s="136"/>
      <c r="H103" s="136"/>
      <c r="I103" s="136"/>
      <c r="J103" s="136"/>
      <c r="K103" s="136"/>
      <c r="L103" s="136"/>
      <c r="M103" s="136"/>
      <c r="N103" s="136"/>
      <c r="O103" s="136"/>
      <c r="P103" s="136"/>
      <c r="Q103" s="136"/>
    </row>
    <row r="104" spans="1:17" s="49" customFormat="1" ht="27" customHeight="1">
      <c r="A104" s="46" t="s">
        <v>27</v>
      </c>
      <c r="B104" s="1"/>
      <c r="C104" s="1"/>
      <c r="D104" s="215" t="s">
        <v>30</v>
      </c>
      <c r="E104" s="215"/>
      <c r="F104" s="215"/>
      <c r="G104" s="215"/>
      <c r="H104" s="215"/>
      <c r="I104" s="215"/>
      <c r="J104" s="2"/>
      <c r="K104" s="2"/>
      <c r="L104" s="2"/>
      <c r="M104" s="1"/>
      <c r="N104" s="1"/>
      <c r="O104" s="1"/>
      <c r="P104" s="22" t="s">
        <v>21</v>
      </c>
      <c r="Q104" s="3">
        <f>$Q$2</f>
        <v>2</v>
      </c>
    </row>
    <row r="105" spans="1:17" s="49" customFormat="1" ht="22.5" customHeight="1">
      <c r="A105" s="1"/>
      <c r="B105" s="4"/>
      <c r="C105" s="4"/>
      <c r="D105" s="4"/>
      <c r="E105" s="338">
        <f>$E$3</f>
        <v>0</v>
      </c>
      <c r="F105" s="338"/>
      <c r="G105" s="338"/>
      <c r="H105" s="338"/>
      <c r="I105" s="5"/>
      <c r="J105" s="5"/>
      <c r="K105" s="5"/>
      <c r="L105" s="5"/>
      <c r="M105" s="4"/>
      <c r="N105" s="4"/>
      <c r="O105" s="4"/>
      <c r="P105" s="144"/>
      <c r="Q105" s="144"/>
    </row>
    <row r="106" spans="1:17" s="49" customFormat="1" ht="23.25" customHeight="1">
      <c r="A106" s="84" t="s">
        <v>73</v>
      </c>
      <c r="B106" s="6"/>
      <c r="C106" s="6"/>
      <c r="D106" s="7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8"/>
      <c r="Q106" s="8"/>
    </row>
    <row r="107" spans="1:17" s="49" customFormat="1" ht="18" customHeight="1">
      <c r="A107" s="1"/>
      <c r="B107" s="1"/>
      <c r="C107" s="1"/>
      <c r="D107" s="1"/>
      <c r="E107" s="1"/>
      <c r="F107" s="1"/>
      <c r="G107" s="1"/>
      <c r="H107" s="1" t="s">
        <v>23</v>
      </c>
      <c r="I107" s="141">
        <f>$I$5</f>
        <v>0</v>
      </c>
      <c r="J107" s="141"/>
      <c r="K107" s="141"/>
      <c r="L107" s="141"/>
      <c r="M107" s="141"/>
      <c r="N107" s="141"/>
      <c r="O107" s="141"/>
      <c r="P107" s="141"/>
      <c r="Q107" s="141"/>
    </row>
    <row r="108" spans="1:17" s="49" customFormat="1" ht="18" customHeight="1">
      <c r="A108" s="9" t="s">
        <v>3</v>
      </c>
      <c r="B108" s="216">
        <f>$B$6</f>
        <v>0</v>
      </c>
      <c r="C108" s="216"/>
      <c r="D108" s="216"/>
      <c r="E108" s="1"/>
      <c r="F108" s="1"/>
      <c r="G108" s="1"/>
      <c r="H108" s="1" t="s">
        <v>0</v>
      </c>
      <c r="I108" s="196">
        <f>$I$6</f>
        <v>0</v>
      </c>
      <c r="J108" s="196"/>
      <c r="K108" s="196"/>
      <c r="L108" s="196"/>
      <c r="M108" s="196"/>
      <c r="N108" s="196"/>
      <c r="O108" s="196"/>
      <c r="P108" s="196"/>
      <c r="Q108" s="196"/>
    </row>
    <row r="109" spans="1:17" s="49" customFormat="1" ht="18" customHeight="1">
      <c r="A109" s="1"/>
      <c r="B109" s="1"/>
      <c r="C109" s="1"/>
      <c r="D109" s="1"/>
      <c r="E109" s="1"/>
      <c r="F109" s="1"/>
      <c r="G109" s="1"/>
      <c r="H109" s="1" t="s">
        <v>1</v>
      </c>
      <c r="I109" s="196">
        <f>$I$7</f>
        <v>0</v>
      </c>
      <c r="J109" s="196"/>
      <c r="K109" s="196"/>
      <c r="L109" s="196"/>
      <c r="M109" s="196"/>
      <c r="N109" s="196"/>
      <c r="O109" s="196"/>
      <c r="P109" s="196"/>
      <c r="Q109" s="23"/>
    </row>
    <row r="110" spans="1:17" s="49" customFormat="1" ht="18" customHeight="1">
      <c r="A110" s="220">
        <f>$A$8</f>
        <v>0</v>
      </c>
      <c r="B110" s="222">
        <f>$B$8</f>
        <v>0</v>
      </c>
      <c r="C110" s="222"/>
      <c r="D110" s="222"/>
      <c r="E110" s="1"/>
      <c r="F110" s="1"/>
      <c r="G110" s="1"/>
      <c r="H110" s="1" t="s">
        <v>2</v>
      </c>
      <c r="I110" s="141">
        <f>$I$8</f>
        <v>0</v>
      </c>
      <c r="J110" s="141"/>
      <c r="K110" s="141"/>
      <c r="L110" s="141"/>
      <c r="M110" s="141"/>
      <c r="N110" s="141"/>
      <c r="O110" s="141"/>
      <c r="P110" s="141"/>
      <c r="Q110" s="141"/>
    </row>
    <row r="111" spans="1:17" s="49" customFormat="1" ht="18" customHeight="1">
      <c r="A111" s="221"/>
      <c r="B111" s="140">
        <f>$B$9</f>
        <v>0</v>
      </c>
      <c r="C111" s="140"/>
      <c r="D111" s="140"/>
      <c r="E111" s="1"/>
      <c r="F111" s="1"/>
      <c r="G111" s="77"/>
      <c r="H111" s="247" t="s">
        <v>45</v>
      </c>
      <c r="I111" s="247"/>
      <c r="J111" s="87" t="str">
        <f>$J$9</f>
        <v>T</v>
      </c>
      <c r="K111" s="101">
        <f>+K60</f>
        <v>0</v>
      </c>
      <c r="L111" s="101" t="s">
        <v>54</v>
      </c>
      <c r="M111" s="101">
        <f>+M60</f>
        <v>0</v>
      </c>
      <c r="N111" s="95" t="s">
        <v>54</v>
      </c>
      <c r="O111" s="101">
        <f>+O60</f>
        <v>0</v>
      </c>
      <c r="P111" s="95" t="s">
        <v>54</v>
      </c>
      <c r="Q111" s="101">
        <f>+Q60</f>
        <v>0</v>
      </c>
    </row>
    <row r="112" spans="1:17" s="49" customFormat="1" ht="7.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</row>
    <row r="113" spans="1:17" s="49" customFormat="1" ht="9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</row>
    <row r="114" spans="1:17" s="49" customFormat="1" ht="18" customHeight="1">
      <c r="A114" s="295" t="s">
        <v>51</v>
      </c>
      <c r="B114" s="296"/>
      <c r="C114" s="297"/>
      <c r="D114" s="281" t="s">
        <v>5</v>
      </c>
      <c r="E114" s="281" t="s">
        <v>6</v>
      </c>
      <c r="F114" s="281" t="s">
        <v>7</v>
      </c>
      <c r="G114" s="253" t="s">
        <v>42</v>
      </c>
      <c r="H114" s="254"/>
      <c r="I114" s="254"/>
      <c r="J114" s="254"/>
      <c r="K114" s="254"/>
      <c r="L114" s="89"/>
      <c r="M114" s="253" t="s">
        <v>36</v>
      </c>
      <c r="N114" s="254"/>
      <c r="O114" s="254"/>
      <c r="P114" s="254"/>
      <c r="Q114" s="255"/>
    </row>
    <row r="115" spans="1:17" s="49" customFormat="1" ht="15" customHeight="1">
      <c r="A115" s="304" t="s">
        <v>9</v>
      </c>
      <c r="B115" s="305"/>
      <c r="C115" s="306"/>
      <c r="D115" s="282"/>
      <c r="E115" s="282"/>
      <c r="F115" s="282"/>
      <c r="G115" s="256"/>
      <c r="H115" s="257"/>
      <c r="I115" s="257"/>
      <c r="J115" s="257"/>
      <c r="K115" s="257"/>
      <c r="L115" s="90"/>
      <c r="M115" s="256"/>
      <c r="N115" s="257"/>
      <c r="O115" s="257"/>
      <c r="P115" s="257"/>
      <c r="Q115" s="258"/>
    </row>
    <row r="116" spans="1:17" s="49" customFormat="1" ht="20.25" customHeight="1">
      <c r="A116" s="227">
        <f t="shared" ref="A116:A141" si="1">+A14</f>
        <v>0</v>
      </c>
      <c r="B116" s="228"/>
      <c r="C116" s="229"/>
      <c r="D116" s="142">
        <f>+D14</f>
        <v>0</v>
      </c>
      <c r="E116" s="233">
        <f>$E$14</f>
        <v>0</v>
      </c>
      <c r="F116" s="223">
        <f>$F$14</f>
        <v>0</v>
      </c>
      <c r="G116" s="157">
        <f>+G14</f>
        <v>0</v>
      </c>
      <c r="H116" s="158"/>
      <c r="I116" s="159"/>
      <c r="J116" s="159"/>
      <c r="K116" s="162">
        <f>+K14</f>
        <v>0</v>
      </c>
      <c r="L116" s="163"/>
      <c r="M116" s="148">
        <f>+M14</f>
        <v>0</v>
      </c>
      <c r="N116" s="149"/>
      <c r="O116" s="149"/>
      <c r="P116" s="149"/>
      <c r="Q116" s="150"/>
    </row>
    <row r="117" spans="1:17" s="49" customFormat="1" ht="15.75" customHeight="1">
      <c r="A117" s="230">
        <f t="shared" si="1"/>
        <v>0</v>
      </c>
      <c r="B117" s="231"/>
      <c r="C117" s="232"/>
      <c r="D117" s="143"/>
      <c r="E117" s="234"/>
      <c r="F117" s="224"/>
      <c r="G117" s="225"/>
      <c r="H117" s="226"/>
      <c r="I117" s="226"/>
      <c r="J117" s="226"/>
      <c r="K117" s="164"/>
      <c r="L117" s="165"/>
      <c r="M117" s="151"/>
      <c r="N117" s="152"/>
      <c r="O117" s="152"/>
      <c r="P117" s="152"/>
      <c r="Q117" s="153"/>
    </row>
    <row r="118" spans="1:17" s="49" customFormat="1" ht="20.25" customHeight="1">
      <c r="A118" s="227">
        <f t="shared" si="1"/>
        <v>0</v>
      </c>
      <c r="B118" s="228"/>
      <c r="C118" s="229"/>
      <c r="D118" s="142">
        <f>+D16</f>
        <v>0</v>
      </c>
      <c r="E118" s="233">
        <f>+E67</f>
        <v>0</v>
      </c>
      <c r="F118" s="223">
        <f>+F67</f>
        <v>0</v>
      </c>
      <c r="G118" s="157">
        <f>+G16</f>
        <v>0</v>
      </c>
      <c r="H118" s="158"/>
      <c r="I118" s="159"/>
      <c r="J118" s="159"/>
      <c r="K118" s="162">
        <f>+K16</f>
        <v>0</v>
      </c>
      <c r="L118" s="163"/>
      <c r="M118" s="148">
        <f>+M16</f>
        <v>0</v>
      </c>
      <c r="N118" s="149"/>
      <c r="O118" s="149"/>
      <c r="P118" s="149"/>
      <c r="Q118" s="150"/>
    </row>
    <row r="119" spans="1:17" s="49" customFormat="1" ht="15.75" customHeight="1">
      <c r="A119" s="230">
        <f t="shared" si="1"/>
        <v>0</v>
      </c>
      <c r="B119" s="231"/>
      <c r="C119" s="232"/>
      <c r="D119" s="143"/>
      <c r="E119" s="234"/>
      <c r="F119" s="224"/>
      <c r="G119" s="225"/>
      <c r="H119" s="226"/>
      <c r="I119" s="226"/>
      <c r="J119" s="226"/>
      <c r="K119" s="164"/>
      <c r="L119" s="165"/>
      <c r="M119" s="151"/>
      <c r="N119" s="152"/>
      <c r="O119" s="152"/>
      <c r="P119" s="152"/>
      <c r="Q119" s="153"/>
    </row>
    <row r="120" spans="1:17" s="49" customFormat="1" ht="20.25" customHeight="1">
      <c r="A120" s="227">
        <f t="shared" si="1"/>
        <v>0</v>
      </c>
      <c r="B120" s="228"/>
      <c r="C120" s="229"/>
      <c r="D120" s="142">
        <f>+D18</f>
        <v>0</v>
      </c>
      <c r="E120" s="233">
        <f>+E69</f>
        <v>0</v>
      </c>
      <c r="F120" s="223">
        <f>+F69</f>
        <v>0</v>
      </c>
      <c r="G120" s="157">
        <f>+G18</f>
        <v>0</v>
      </c>
      <c r="H120" s="158"/>
      <c r="I120" s="159"/>
      <c r="J120" s="159"/>
      <c r="K120" s="162">
        <f>+K18</f>
        <v>0</v>
      </c>
      <c r="L120" s="163"/>
      <c r="M120" s="148">
        <f>+M18</f>
        <v>0</v>
      </c>
      <c r="N120" s="149"/>
      <c r="O120" s="149"/>
      <c r="P120" s="149"/>
      <c r="Q120" s="150"/>
    </row>
    <row r="121" spans="1:17" s="49" customFormat="1" ht="15.75" customHeight="1">
      <c r="A121" s="230">
        <f t="shared" si="1"/>
        <v>0</v>
      </c>
      <c r="B121" s="231"/>
      <c r="C121" s="232"/>
      <c r="D121" s="143"/>
      <c r="E121" s="234"/>
      <c r="F121" s="224"/>
      <c r="G121" s="225"/>
      <c r="H121" s="226"/>
      <c r="I121" s="226"/>
      <c r="J121" s="226"/>
      <c r="K121" s="164"/>
      <c r="L121" s="165"/>
      <c r="M121" s="151"/>
      <c r="N121" s="152"/>
      <c r="O121" s="152"/>
      <c r="P121" s="152"/>
      <c r="Q121" s="153"/>
    </row>
    <row r="122" spans="1:17" s="49" customFormat="1" ht="20.25" customHeight="1">
      <c r="A122" s="227">
        <f t="shared" si="1"/>
        <v>0</v>
      </c>
      <c r="B122" s="228"/>
      <c r="C122" s="229"/>
      <c r="D122" s="142">
        <f>+D20</f>
        <v>0</v>
      </c>
      <c r="E122" s="233">
        <f>+E71</f>
        <v>0</v>
      </c>
      <c r="F122" s="328">
        <f>+F71</f>
        <v>0</v>
      </c>
      <c r="G122" s="157">
        <f>+G20</f>
        <v>0</v>
      </c>
      <c r="H122" s="158"/>
      <c r="I122" s="159"/>
      <c r="J122" s="159"/>
      <c r="K122" s="162">
        <f>+K20</f>
        <v>0</v>
      </c>
      <c r="L122" s="163"/>
      <c r="M122" s="148">
        <f>+M20</f>
        <v>0</v>
      </c>
      <c r="N122" s="149"/>
      <c r="O122" s="149"/>
      <c r="P122" s="149"/>
      <c r="Q122" s="150"/>
    </row>
    <row r="123" spans="1:17" s="49" customFormat="1" ht="15.75" customHeight="1">
      <c r="A123" s="230">
        <f t="shared" si="1"/>
        <v>0</v>
      </c>
      <c r="B123" s="231"/>
      <c r="C123" s="232"/>
      <c r="D123" s="143"/>
      <c r="E123" s="234"/>
      <c r="F123" s="329"/>
      <c r="G123" s="225"/>
      <c r="H123" s="226"/>
      <c r="I123" s="226"/>
      <c r="J123" s="226"/>
      <c r="K123" s="164"/>
      <c r="L123" s="165"/>
      <c r="M123" s="151"/>
      <c r="N123" s="152"/>
      <c r="O123" s="152"/>
      <c r="P123" s="152"/>
      <c r="Q123" s="153"/>
    </row>
    <row r="124" spans="1:17" s="49" customFormat="1" ht="20.25" customHeight="1">
      <c r="A124" s="227">
        <f t="shared" si="1"/>
        <v>0</v>
      </c>
      <c r="B124" s="228"/>
      <c r="C124" s="229"/>
      <c r="D124" s="142">
        <f>+D22</f>
        <v>0</v>
      </c>
      <c r="E124" s="233">
        <f>+E73</f>
        <v>0</v>
      </c>
      <c r="F124" s="223">
        <f>+F73</f>
        <v>0</v>
      </c>
      <c r="G124" s="157">
        <f>+G22</f>
        <v>0</v>
      </c>
      <c r="H124" s="158"/>
      <c r="I124" s="159"/>
      <c r="J124" s="159"/>
      <c r="K124" s="162">
        <f>+K22</f>
        <v>0</v>
      </c>
      <c r="L124" s="163"/>
      <c r="M124" s="148">
        <f>+M22</f>
        <v>0</v>
      </c>
      <c r="N124" s="149"/>
      <c r="O124" s="149"/>
      <c r="P124" s="149"/>
      <c r="Q124" s="150"/>
    </row>
    <row r="125" spans="1:17" s="49" customFormat="1" ht="15.75" customHeight="1">
      <c r="A125" s="230">
        <f t="shared" si="1"/>
        <v>0</v>
      </c>
      <c r="B125" s="231"/>
      <c r="C125" s="232"/>
      <c r="D125" s="143"/>
      <c r="E125" s="234"/>
      <c r="F125" s="224"/>
      <c r="G125" s="225"/>
      <c r="H125" s="226"/>
      <c r="I125" s="226"/>
      <c r="J125" s="226"/>
      <c r="K125" s="164"/>
      <c r="L125" s="165"/>
      <c r="M125" s="151"/>
      <c r="N125" s="152"/>
      <c r="O125" s="152"/>
      <c r="P125" s="152"/>
      <c r="Q125" s="153"/>
    </row>
    <row r="126" spans="1:17" s="49" customFormat="1" ht="20.25" customHeight="1">
      <c r="A126" s="227">
        <f t="shared" si="1"/>
        <v>0</v>
      </c>
      <c r="B126" s="228"/>
      <c r="C126" s="229"/>
      <c r="D126" s="142">
        <f>+D24</f>
        <v>0</v>
      </c>
      <c r="E126" s="233">
        <f>+E75</f>
        <v>0</v>
      </c>
      <c r="F126" s="223">
        <f>+F75</f>
        <v>0</v>
      </c>
      <c r="G126" s="157">
        <f>+G24</f>
        <v>0</v>
      </c>
      <c r="H126" s="158"/>
      <c r="I126" s="159"/>
      <c r="J126" s="159"/>
      <c r="K126" s="162">
        <f>+K24</f>
        <v>0</v>
      </c>
      <c r="L126" s="163"/>
      <c r="M126" s="148">
        <f>+M24</f>
        <v>0</v>
      </c>
      <c r="N126" s="149"/>
      <c r="O126" s="149"/>
      <c r="P126" s="149"/>
      <c r="Q126" s="150"/>
    </row>
    <row r="127" spans="1:17" s="49" customFormat="1" ht="15.75" customHeight="1">
      <c r="A127" s="230">
        <f t="shared" si="1"/>
        <v>0</v>
      </c>
      <c r="B127" s="231"/>
      <c r="C127" s="232"/>
      <c r="D127" s="143"/>
      <c r="E127" s="234"/>
      <c r="F127" s="224"/>
      <c r="G127" s="225"/>
      <c r="H127" s="226"/>
      <c r="I127" s="226"/>
      <c r="J127" s="226"/>
      <c r="K127" s="164"/>
      <c r="L127" s="165"/>
      <c r="M127" s="151"/>
      <c r="N127" s="152"/>
      <c r="O127" s="152"/>
      <c r="P127" s="152"/>
      <c r="Q127" s="153"/>
    </row>
    <row r="128" spans="1:17" s="49" customFormat="1" ht="20.25" customHeight="1">
      <c r="A128" s="227">
        <f t="shared" si="1"/>
        <v>0</v>
      </c>
      <c r="B128" s="228"/>
      <c r="C128" s="229"/>
      <c r="D128" s="142">
        <f>+D26</f>
        <v>0</v>
      </c>
      <c r="E128" s="233">
        <f>+E77</f>
        <v>0</v>
      </c>
      <c r="F128" s="223">
        <f>+F77</f>
        <v>0</v>
      </c>
      <c r="G128" s="157">
        <f>+G26</f>
        <v>0</v>
      </c>
      <c r="H128" s="158"/>
      <c r="I128" s="159"/>
      <c r="J128" s="159"/>
      <c r="K128" s="162">
        <f>+K26</f>
        <v>0</v>
      </c>
      <c r="L128" s="163"/>
      <c r="M128" s="148">
        <f>+M26</f>
        <v>0</v>
      </c>
      <c r="N128" s="149"/>
      <c r="O128" s="149"/>
      <c r="P128" s="149"/>
      <c r="Q128" s="150"/>
    </row>
    <row r="129" spans="1:20" s="49" customFormat="1" ht="15.75" customHeight="1">
      <c r="A129" s="230">
        <f t="shared" si="1"/>
        <v>0</v>
      </c>
      <c r="B129" s="231"/>
      <c r="C129" s="232"/>
      <c r="D129" s="143"/>
      <c r="E129" s="234"/>
      <c r="F129" s="224"/>
      <c r="G129" s="225"/>
      <c r="H129" s="226"/>
      <c r="I129" s="226"/>
      <c r="J129" s="226"/>
      <c r="K129" s="164"/>
      <c r="L129" s="165"/>
      <c r="M129" s="151"/>
      <c r="N129" s="152"/>
      <c r="O129" s="152"/>
      <c r="P129" s="152"/>
      <c r="Q129" s="153"/>
    </row>
    <row r="130" spans="1:20" s="49" customFormat="1" ht="20.25" customHeight="1">
      <c r="A130" s="227">
        <f t="shared" si="1"/>
        <v>0</v>
      </c>
      <c r="B130" s="228"/>
      <c r="C130" s="229"/>
      <c r="D130" s="142">
        <f>+D28</f>
        <v>0</v>
      </c>
      <c r="E130" s="233">
        <f>+E79</f>
        <v>0</v>
      </c>
      <c r="F130" s="223">
        <f>+F79</f>
        <v>0</v>
      </c>
      <c r="G130" s="157">
        <f>+G28</f>
        <v>0</v>
      </c>
      <c r="H130" s="158"/>
      <c r="I130" s="159"/>
      <c r="J130" s="159"/>
      <c r="K130" s="162">
        <f>+K28</f>
        <v>0</v>
      </c>
      <c r="L130" s="163"/>
      <c r="M130" s="148">
        <f>+M28</f>
        <v>0</v>
      </c>
      <c r="N130" s="149"/>
      <c r="O130" s="149"/>
      <c r="P130" s="149"/>
      <c r="Q130" s="150"/>
    </row>
    <row r="131" spans="1:20" s="49" customFormat="1" ht="15.75" customHeight="1">
      <c r="A131" s="230">
        <f t="shared" si="1"/>
        <v>0</v>
      </c>
      <c r="B131" s="231"/>
      <c r="C131" s="232"/>
      <c r="D131" s="143"/>
      <c r="E131" s="234"/>
      <c r="F131" s="224"/>
      <c r="G131" s="225"/>
      <c r="H131" s="226"/>
      <c r="I131" s="226"/>
      <c r="J131" s="226"/>
      <c r="K131" s="164"/>
      <c r="L131" s="165"/>
      <c r="M131" s="151"/>
      <c r="N131" s="152"/>
      <c r="O131" s="152"/>
      <c r="P131" s="152"/>
      <c r="Q131" s="153"/>
    </row>
    <row r="132" spans="1:20" s="49" customFormat="1" ht="20.25" customHeight="1">
      <c r="A132" s="227">
        <f t="shared" si="1"/>
        <v>0</v>
      </c>
      <c r="B132" s="228"/>
      <c r="C132" s="229"/>
      <c r="D132" s="142">
        <f>+D30</f>
        <v>0</v>
      </c>
      <c r="E132" s="233">
        <f>+E81</f>
        <v>0</v>
      </c>
      <c r="F132" s="328">
        <f>+F81</f>
        <v>0</v>
      </c>
      <c r="G132" s="157">
        <f>+G30</f>
        <v>0</v>
      </c>
      <c r="H132" s="158"/>
      <c r="I132" s="159"/>
      <c r="J132" s="159"/>
      <c r="K132" s="162">
        <f>+K30</f>
        <v>0</v>
      </c>
      <c r="L132" s="163"/>
      <c r="M132" s="148">
        <f>+M30</f>
        <v>0</v>
      </c>
      <c r="N132" s="149"/>
      <c r="O132" s="149"/>
      <c r="P132" s="149"/>
      <c r="Q132" s="150"/>
    </row>
    <row r="133" spans="1:20" s="49" customFormat="1" ht="15.75" customHeight="1">
      <c r="A133" s="230">
        <f t="shared" si="1"/>
        <v>0</v>
      </c>
      <c r="B133" s="231"/>
      <c r="C133" s="232"/>
      <c r="D133" s="143"/>
      <c r="E133" s="234"/>
      <c r="F133" s="329"/>
      <c r="G133" s="225"/>
      <c r="H133" s="226"/>
      <c r="I133" s="226"/>
      <c r="J133" s="226"/>
      <c r="K133" s="164"/>
      <c r="L133" s="165"/>
      <c r="M133" s="151"/>
      <c r="N133" s="152"/>
      <c r="O133" s="152"/>
      <c r="P133" s="152"/>
      <c r="Q133" s="153"/>
    </row>
    <row r="134" spans="1:20" s="49" customFormat="1" ht="20.25" customHeight="1">
      <c r="A134" s="227">
        <f t="shared" si="1"/>
        <v>0</v>
      </c>
      <c r="B134" s="228"/>
      <c r="C134" s="229"/>
      <c r="D134" s="142">
        <f>+D32</f>
        <v>0</v>
      </c>
      <c r="E134" s="233">
        <f>+E83</f>
        <v>0</v>
      </c>
      <c r="F134" s="223">
        <f>+F83</f>
        <v>0</v>
      </c>
      <c r="G134" s="157">
        <f>+G32</f>
        <v>0</v>
      </c>
      <c r="H134" s="158"/>
      <c r="I134" s="159"/>
      <c r="J134" s="159"/>
      <c r="K134" s="162">
        <f>+K32</f>
        <v>0</v>
      </c>
      <c r="L134" s="163"/>
      <c r="M134" s="148">
        <f>+M32</f>
        <v>0</v>
      </c>
      <c r="N134" s="149"/>
      <c r="O134" s="149"/>
      <c r="P134" s="149"/>
      <c r="Q134" s="150"/>
    </row>
    <row r="135" spans="1:20" s="49" customFormat="1" ht="15.75" customHeight="1">
      <c r="A135" s="230">
        <f t="shared" si="1"/>
        <v>0</v>
      </c>
      <c r="B135" s="231"/>
      <c r="C135" s="232"/>
      <c r="D135" s="143"/>
      <c r="E135" s="234"/>
      <c r="F135" s="224"/>
      <c r="G135" s="225"/>
      <c r="H135" s="226"/>
      <c r="I135" s="226"/>
      <c r="J135" s="226"/>
      <c r="K135" s="164"/>
      <c r="L135" s="165"/>
      <c r="M135" s="151"/>
      <c r="N135" s="152"/>
      <c r="O135" s="152"/>
      <c r="P135" s="152"/>
      <c r="Q135" s="153"/>
    </row>
    <row r="136" spans="1:20" s="49" customFormat="1" ht="20.25" customHeight="1">
      <c r="A136" s="227">
        <f t="shared" si="1"/>
        <v>0</v>
      </c>
      <c r="B136" s="228"/>
      <c r="C136" s="229"/>
      <c r="D136" s="142">
        <f>+D34</f>
        <v>0</v>
      </c>
      <c r="E136" s="233">
        <f>+E85</f>
        <v>0</v>
      </c>
      <c r="F136" s="328">
        <f>+F85</f>
        <v>0</v>
      </c>
      <c r="G136" s="157">
        <f>+G34</f>
        <v>0</v>
      </c>
      <c r="H136" s="158"/>
      <c r="I136" s="159"/>
      <c r="J136" s="159"/>
      <c r="K136" s="162">
        <f>+K34</f>
        <v>0</v>
      </c>
      <c r="L136" s="163"/>
      <c r="M136" s="148">
        <f>+M34</f>
        <v>0</v>
      </c>
      <c r="N136" s="149"/>
      <c r="O136" s="149"/>
      <c r="P136" s="149"/>
      <c r="Q136" s="150"/>
    </row>
    <row r="137" spans="1:20" s="49" customFormat="1" ht="15.75" customHeight="1">
      <c r="A137" s="230">
        <f t="shared" si="1"/>
        <v>0</v>
      </c>
      <c r="B137" s="231"/>
      <c r="C137" s="232"/>
      <c r="D137" s="143"/>
      <c r="E137" s="234"/>
      <c r="F137" s="329"/>
      <c r="G137" s="225"/>
      <c r="H137" s="226"/>
      <c r="I137" s="226"/>
      <c r="J137" s="226"/>
      <c r="K137" s="164"/>
      <c r="L137" s="165"/>
      <c r="M137" s="151"/>
      <c r="N137" s="152"/>
      <c r="O137" s="152"/>
      <c r="P137" s="152"/>
      <c r="Q137" s="153"/>
    </row>
    <row r="138" spans="1:20" s="49" customFormat="1" ht="20.25" customHeight="1">
      <c r="A138" s="227">
        <f t="shared" si="1"/>
        <v>0</v>
      </c>
      <c r="B138" s="228"/>
      <c r="C138" s="229"/>
      <c r="D138" s="142">
        <f>+D36</f>
        <v>0</v>
      </c>
      <c r="E138" s="233">
        <f>+E87</f>
        <v>0</v>
      </c>
      <c r="F138" s="223">
        <f>+F87</f>
        <v>0</v>
      </c>
      <c r="G138" s="157">
        <f>+G36</f>
        <v>0</v>
      </c>
      <c r="H138" s="158"/>
      <c r="I138" s="159"/>
      <c r="J138" s="159"/>
      <c r="K138" s="162">
        <f>+K36</f>
        <v>0</v>
      </c>
      <c r="L138" s="163"/>
      <c r="M138" s="148">
        <f>+M36</f>
        <v>0</v>
      </c>
      <c r="N138" s="149"/>
      <c r="O138" s="149"/>
      <c r="P138" s="149"/>
      <c r="Q138" s="150"/>
    </row>
    <row r="139" spans="1:20" s="49" customFormat="1" ht="15.75" customHeight="1">
      <c r="A139" s="230">
        <f t="shared" si="1"/>
        <v>0</v>
      </c>
      <c r="B139" s="231"/>
      <c r="C139" s="232"/>
      <c r="D139" s="143"/>
      <c r="E139" s="234"/>
      <c r="F139" s="224"/>
      <c r="G139" s="225"/>
      <c r="H139" s="226"/>
      <c r="I139" s="226"/>
      <c r="J139" s="226"/>
      <c r="K139" s="164"/>
      <c r="L139" s="165"/>
      <c r="M139" s="151"/>
      <c r="N139" s="152"/>
      <c r="O139" s="152"/>
      <c r="P139" s="152"/>
      <c r="Q139" s="153"/>
    </row>
    <row r="140" spans="1:20" ht="20.25" customHeight="1">
      <c r="A140" s="227">
        <f t="shared" si="1"/>
        <v>0</v>
      </c>
      <c r="B140" s="228"/>
      <c r="C140" s="229"/>
      <c r="D140" s="142">
        <f>+D38</f>
        <v>0</v>
      </c>
      <c r="E140" s="233">
        <f>+E89</f>
        <v>0</v>
      </c>
      <c r="F140" s="223">
        <f>+F89</f>
        <v>0</v>
      </c>
      <c r="G140" s="157">
        <f>+G38</f>
        <v>0</v>
      </c>
      <c r="H140" s="158"/>
      <c r="I140" s="159"/>
      <c r="J140" s="159"/>
      <c r="K140" s="162">
        <f>+K38</f>
        <v>0</v>
      </c>
      <c r="L140" s="163"/>
      <c r="M140" s="148">
        <f>+M38</f>
        <v>0</v>
      </c>
      <c r="N140" s="149"/>
      <c r="O140" s="149"/>
      <c r="P140" s="149"/>
      <c r="Q140" s="150"/>
    </row>
    <row r="141" spans="1:20" ht="15.75" customHeight="1">
      <c r="A141" s="230">
        <f t="shared" si="1"/>
        <v>0</v>
      </c>
      <c r="B141" s="231"/>
      <c r="C141" s="232"/>
      <c r="D141" s="143"/>
      <c r="E141" s="234"/>
      <c r="F141" s="224"/>
      <c r="G141" s="225"/>
      <c r="H141" s="226"/>
      <c r="I141" s="226"/>
      <c r="J141" s="226"/>
      <c r="K141" s="164"/>
      <c r="L141" s="165"/>
      <c r="M141" s="151"/>
      <c r="N141" s="152"/>
      <c r="O141" s="152"/>
      <c r="P141" s="152"/>
      <c r="Q141" s="153"/>
    </row>
    <row r="142" spans="1:20" ht="30" customHeight="1">
      <c r="A142" s="344" t="str">
        <f>$A$40</f>
        <v>品代計</v>
      </c>
      <c r="B142" s="345"/>
      <c r="C142" s="346"/>
      <c r="D142" s="314"/>
      <c r="E142" s="315"/>
      <c r="F142" s="316"/>
      <c r="G142" s="157" t="str">
        <f>+G40</f>
        <v/>
      </c>
      <c r="H142" s="158"/>
      <c r="I142" s="159"/>
      <c r="J142" s="159"/>
      <c r="K142" s="97"/>
      <c r="L142" s="60"/>
      <c r="M142" s="145"/>
      <c r="N142" s="146"/>
      <c r="O142" s="146"/>
      <c r="P142" s="146"/>
      <c r="Q142" s="147"/>
    </row>
    <row r="143" spans="1:20" ht="30" customHeight="1">
      <c r="A143" s="197" t="str">
        <f>$A$41</f>
        <v>消費税相当額</v>
      </c>
      <c r="B143" s="198"/>
      <c r="C143" s="199"/>
      <c r="D143" s="61"/>
      <c r="E143" s="62"/>
      <c r="F143" s="63"/>
      <c r="G143" s="157" t="str">
        <f>+G41</f>
        <v/>
      </c>
      <c r="H143" s="158"/>
      <c r="I143" s="159"/>
      <c r="J143" s="159"/>
      <c r="K143" s="98"/>
      <c r="L143" s="68"/>
      <c r="M143" s="209"/>
      <c r="N143" s="210"/>
      <c r="O143" s="210"/>
      <c r="P143" s="210"/>
      <c r="Q143" s="211"/>
      <c r="R143" s="55"/>
      <c r="T143" s="52"/>
    </row>
    <row r="144" spans="1:20" ht="30" customHeight="1">
      <c r="A144" s="197" t="str">
        <f>$A$42</f>
        <v>合　　計</v>
      </c>
      <c r="B144" s="198"/>
      <c r="C144" s="199"/>
      <c r="D144" s="311">
        <f>$E$42</f>
        <v>0</v>
      </c>
      <c r="E144" s="312"/>
      <c r="F144" s="313"/>
      <c r="G144" s="154" t="str">
        <f>+G42</f>
        <v/>
      </c>
      <c r="H144" s="155"/>
      <c r="I144" s="156"/>
      <c r="J144" s="156"/>
      <c r="K144" s="99"/>
      <c r="L144" s="59"/>
      <c r="M144" s="212"/>
      <c r="N144" s="213"/>
      <c r="O144" s="213"/>
      <c r="P144" s="213"/>
      <c r="Q144" s="214"/>
    </row>
    <row r="145" spans="1:20" ht="9.75" customHeight="1"/>
    <row r="146" spans="1:20" ht="15.75" customHeight="1">
      <c r="A146" s="335" t="s">
        <v>49</v>
      </c>
      <c r="B146" s="336"/>
      <c r="C146" s="337"/>
      <c r="D146" s="197" t="s">
        <v>17</v>
      </c>
      <c r="E146" s="198"/>
      <c r="F146" s="199"/>
      <c r="G146" s="39" t="s">
        <v>70</v>
      </c>
      <c r="H146" s="40"/>
      <c r="I146" s="47"/>
      <c r="J146" s="47"/>
      <c r="K146" s="47"/>
      <c r="L146" s="47"/>
      <c r="M146" s="47"/>
      <c r="N146" s="40" t="s">
        <v>31</v>
      </c>
      <c r="O146" s="40"/>
      <c r="P146" s="47"/>
      <c r="Q146" s="48"/>
    </row>
    <row r="147" spans="1:20" ht="41.25" customHeight="1">
      <c r="A147" s="79"/>
      <c r="B147" s="40"/>
      <c r="C147" s="41"/>
      <c r="D147" s="39"/>
      <c r="E147" s="40"/>
      <c r="F147" s="41"/>
      <c r="G147" s="39"/>
      <c r="H147" s="40"/>
      <c r="I147" s="40"/>
      <c r="J147" s="40"/>
      <c r="K147" s="40"/>
      <c r="L147" s="40"/>
      <c r="M147" s="40"/>
      <c r="N147" s="40"/>
      <c r="O147" s="40"/>
      <c r="P147" s="40"/>
      <c r="Q147" s="41"/>
    </row>
    <row r="148" spans="1:20" ht="9" customHeight="1"/>
    <row r="149" spans="1:20" ht="15.75" customHeight="1">
      <c r="A149" s="21"/>
      <c r="N149" s="332" t="s">
        <v>10</v>
      </c>
      <c r="O149" s="333"/>
      <c r="P149" s="333"/>
      <c r="Q149" s="334"/>
    </row>
    <row r="150" spans="1:20" ht="15.75" customHeight="1">
      <c r="N150" s="42"/>
      <c r="O150" s="43"/>
      <c r="P150" s="43"/>
      <c r="Q150" s="25"/>
    </row>
    <row r="151" spans="1:20" s="49" customFormat="1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44"/>
      <c r="O151" s="7"/>
      <c r="P151" s="7"/>
      <c r="Q151" s="45"/>
    </row>
    <row r="152" spans="1:20" s="49" customFormat="1" ht="15.75" customHeight="1">
      <c r="A152" s="136"/>
      <c r="B152" s="136"/>
      <c r="C152" s="136"/>
      <c r="D152" s="136"/>
      <c r="E152" s="136"/>
      <c r="F152" s="136"/>
      <c r="G152" s="136"/>
      <c r="H152" s="136"/>
      <c r="I152" s="136"/>
      <c r="J152" s="136"/>
      <c r="K152" s="136"/>
      <c r="L152" s="136"/>
      <c r="M152" s="136"/>
      <c r="N152" s="136"/>
      <c r="O152" s="136"/>
      <c r="P152" s="136"/>
      <c r="Q152" s="136"/>
    </row>
    <row r="157" spans="1:20" s="95" customFormat="1"/>
    <row r="158" spans="1:20" s="95" customFormat="1"/>
    <row r="159" spans="1:20" s="95" customFormat="1" ht="7.5" customHeight="1">
      <c r="A159" s="113"/>
      <c r="K159" s="114"/>
      <c r="L159" s="114"/>
    </row>
    <row r="160" spans="1:20" s="95" customFormat="1" ht="20.25" customHeight="1">
      <c r="B160" s="113"/>
      <c r="C160" s="113"/>
      <c r="D160" s="113"/>
      <c r="E160" s="115"/>
      <c r="F160" s="115"/>
      <c r="G160" s="115"/>
      <c r="H160" s="115"/>
      <c r="I160" s="115"/>
      <c r="J160" s="115"/>
      <c r="R160" s="116">
        <v>0.1</v>
      </c>
      <c r="S160" s="115"/>
      <c r="T160" s="115"/>
    </row>
    <row r="161" spans="1:19" s="95" customFormat="1" ht="21" customHeight="1">
      <c r="A161" s="117"/>
      <c r="B161" s="113"/>
      <c r="C161" s="113"/>
      <c r="D161" s="113"/>
      <c r="N161" s="118"/>
      <c r="O161" s="118"/>
      <c r="P161" s="118"/>
      <c r="Q161" s="118"/>
      <c r="R161" s="119" t="s">
        <v>35</v>
      </c>
      <c r="S161" s="116"/>
    </row>
    <row r="162" spans="1:19" s="95" customFormat="1" ht="15.75" customHeight="1">
      <c r="A162" s="365"/>
      <c r="B162" s="366"/>
      <c r="C162" s="366"/>
      <c r="D162" s="366"/>
      <c r="E162" s="120"/>
      <c r="I162" s="121"/>
      <c r="N162" s="122"/>
      <c r="O162" s="122"/>
      <c r="P162" s="123"/>
      <c r="Q162" s="124"/>
      <c r="R162" s="119" t="s">
        <v>33</v>
      </c>
      <c r="S162" s="116"/>
    </row>
    <row r="163" spans="1:19" s="95" customFormat="1" ht="15.75" customHeight="1">
      <c r="A163" s="365"/>
      <c r="B163" s="367"/>
      <c r="C163" s="367"/>
      <c r="D163" s="367"/>
      <c r="E163" s="368"/>
      <c r="F163" s="368"/>
      <c r="G163" s="368"/>
      <c r="H163" s="368"/>
      <c r="I163" s="368"/>
      <c r="M163" s="125"/>
      <c r="N163" s="122"/>
      <c r="O163" s="122"/>
      <c r="P163" s="123"/>
      <c r="Q163" s="123"/>
      <c r="R163" s="119" t="s">
        <v>34</v>
      </c>
      <c r="S163" s="119"/>
    </row>
    <row r="164" spans="1:19" s="95" customFormat="1" ht="9" customHeight="1">
      <c r="R164" s="126"/>
      <c r="S164" s="119"/>
    </row>
    <row r="165" spans="1:19" s="95" customFormat="1"/>
    <row r="166" spans="1:19" s="95" customFormat="1"/>
    <row r="167" spans="1:19" s="95" customFormat="1"/>
    <row r="168" spans="1:19" s="95" customFormat="1"/>
    <row r="169" spans="1:19" s="95" customFormat="1"/>
    <row r="170" spans="1:19" s="95" customFormat="1"/>
    <row r="171" spans="1:19" s="95" customFormat="1"/>
    <row r="172" spans="1:19" s="95" customFormat="1"/>
  </sheetData>
  <sheetProtection sheet="1" selectLockedCells="1"/>
  <protectedRanges>
    <protectedRange sqref="Q15 Q17 Q21 Q31 Q33 Q35 Q37 Q39 Q19 Q27 Q29 Q23 Q25 A14:P39" name="範囲6_1"/>
    <protectedRange sqref="E3" name="範囲1"/>
    <protectedRange sqref="B6:D6" name="範囲2"/>
    <protectedRange sqref="A8:D9" name="範囲3"/>
    <protectedRange sqref="I5:I8" name="範囲4"/>
  </protectedRanges>
  <mergeCells count="453">
    <mergeCell ref="A162:A163"/>
    <mergeCell ref="B162:D162"/>
    <mergeCell ref="B163:D163"/>
    <mergeCell ref="E163:I163"/>
    <mergeCell ref="I7:Q7"/>
    <mergeCell ref="A8:A9"/>
    <mergeCell ref="B8:D8"/>
    <mergeCell ref="I8:Q8"/>
    <mergeCell ref="B9:D9"/>
    <mergeCell ref="H9:I9"/>
    <mergeCell ref="A20:C20"/>
    <mergeCell ref="D20:D21"/>
    <mergeCell ref="E20:E21"/>
    <mergeCell ref="F20:F21"/>
    <mergeCell ref="G20:J21"/>
    <mergeCell ref="K32:L33"/>
    <mergeCell ref="M32:Q33"/>
    <mergeCell ref="K36:L37"/>
    <mergeCell ref="M36:Q37"/>
    <mergeCell ref="M38:Q39"/>
    <mergeCell ref="D53:I53"/>
    <mergeCell ref="E54:H54"/>
    <mergeCell ref="P54:Q54"/>
    <mergeCell ref="B57:D57"/>
    <mergeCell ref="D2:I2"/>
    <mergeCell ref="E3:H3"/>
    <mergeCell ref="P3:Q3"/>
    <mergeCell ref="I5:L5"/>
    <mergeCell ref="B6:D6"/>
    <mergeCell ref="I6:Q6"/>
    <mergeCell ref="M12:Q13"/>
    <mergeCell ref="A13:C13"/>
    <mergeCell ref="A14:C14"/>
    <mergeCell ref="D14:D15"/>
    <mergeCell ref="E14:E15"/>
    <mergeCell ref="F14:F15"/>
    <mergeCell ref="G14:J15"/>
    <mergeCell ref="K14:L15"/>
    <mergeCell ref="M14:Q15"/>
    <mergeCell ref="A12:C12"/>
    <mergeCell ref="D12:D13"/>
    <mergeCell ref="E12:E13"/>
    <mergeCell ref="F12:F13"/>
    <mergeCell ref="G12:K13"/>
    <mergeCell ref="R14:R15"/>
    <mergeCell ref="S14:S15"/>
    <mergeCell ref="T14:T15"/>
    <mergeCell ref="A15:C15"/>
    <mergeCell ref="A16:C16"/>
    <mergeCell ref="D16:D17"/>
    <mergeCell ref="E16:E17"/>
    <mergeCell ref="F16:F17"/>
    <mergeCell ref="G16:J17"/>
    <mergeCell ref="K16:L17"/>
    <mergeCell ref="M16:Q17"/>
    <mergeCell ref="R16:R17"/>
    <mergeCell ref="S16:S17"/>
    <mergeCell ref="T16:T17"/>
    <mergeCell ref="A17:C17"/>
    <mergeCell ref="R32:R33"/>
    <mergeCell ref="S32:S33"/>
    <mergeCell ref="T32:T33"/>
    <mergeCell ref="A33:C33"/>
    <mergeCell ref="M30:Q31"/>
    <mergeCell ref="R30:R31"/>
    <mergeCell ref="S30:S31"/>
    <mergeCell ref="T30:T31"/>
    <mergeCell ref="A31:C31"/>
    <mergeCell ref="A32:C32"/>
    <mergeCell ref="D32:D33"/>
    <mergeCell ref="E32:E33"/>
    <mergeCell ref="F32:F33"/>
    <mergeCell ref="G32:J33"/>
    <mergeCell ref="A30:C30"/>
    <mergeCell ref="D30:D31"/>
    <mergeCell ref="E30:E31"/>
    <mergeCell ref="F30:F31"/>
    <mergeCell ref="G30:J31"/>
    <mergeCell ref="K30:L31"/>
    <mergeCell ref="R36:R37"/>
    <mergeCell ref="S36:S37"/>
    <mergeCell ref="T36:T37"/>
    <mergeCell ref="A37:C37"/>
    <mergeCell ref="M34:Q35"/>
    <mergeCell ref="R34:R35"/>
    <mergeCell ref="S34:S35"/>
    <mergeCell ref="T34:T35"/>
    <mergeCell ref="A35:C35"/>
    <mergeCell ref="A36:C36"/>
    <mergeCell ref="D36:D37"/>
    <mergeCell ref="E36:E37"/>
    <mergeCell ref="F36:F37"/>
    <mergeCell ref="G36:J37"/>
    <mergeCell ref="A34:C34"/>
    <mergeCell ref="D34:D35"/>
    <mergeCell ref="E34:E35"/>
    <mergeCell ref="F34:F35"/>
    <mergeCell ref="G34:J35"/>
    <mergeCell ref="K34:L35"/>
    <mergeCell ref="R38:R39"/>
    <mergeCell ref="S38:S39"/>
    <mergeCell ref="T38:T39"/>
    <mergeCell ref="A39:C39"/>
    <mergeCell ref="A40:C40"/>
    <mergeCell ref="D40:F40"/>
    <mergeCell ref="G40:J40"/>
    <mergeCell ref="K40:L40"/>
    <mergeCell ref="M40:N40"/>
    <mergeCell ref="A38:C38"/>
    <mergeCell ref="D38:D39"/>
    <mergeCell ref="E38:E39"/>
    <mergeCell ref="F38:F39"/>
    <mergeCell ref="G38:J39"/>
    <mergeCell ref="K38:L39"/>
    <mergeCell ref="I57:Q57"/>
    <mergeCell ref="I58:P58"/>
    <mergeCell ref="A41:C41"/>
    <mergeCell ref="G41:J41"/>
    <mergeCell ref="K41:L41"/>
    <mergeCell ref="M41:Q41"/>
    <mergeCell ref="A42:C42"/>
    <mergeCell ref="D42:F42"/>
    <mergeCell ref="G42:J42"/>
    <mergeCell ref="K42:L42"/>
    <mergeCell ref="M42:Q42"/>
    <mergeCell ref="A63:C63"/>
    <mergeCell ref="D63:D64"/>
    <mergeCell ref="E63:E64"/>
    <mergeCell ref="F63:F64"/>
    <mergeCell ref="G63:K64"/>
    <mergeCell ref="M63:Q64"/>
    <mergeCell ref="A64:C64"/>
    <mergeCell ref="A59:A60"/>
    <mergeCell ref="B59:D59"/>
    <mergeCell ref="I59:Q59"/>
    <mergeCell ref="B60:D60"/>
    <mergeCell ref="H60:I60"/>
    <mergeCell ref="M65:Q66"/>
    <mergeCell ref="A66:C66"/>
    <mergeCell ref="A67:C67"/>
    <mergeCell ref="D67:D68"/>
    <mergeCell ref="E67:E68"/>
    <mergeCell ref="F67:F68"/>
    <mergeCell ref="G67:J68"/>
    <mergeCell ref="K67:L68"/>
    <mergeCell ref="M67:Q68"/>
    <mergeCell ref="A68:C68"/>
    <mergeCell ref="A65:C65"/>
    <mergeCell ref="D65:D66"/>
    <mergeCell ref="E65:E66"/>
    <mergeCell ref="F65:F66"/>
    <mergeCell ref="G65:J66"/>
    <mergeCell ref="K65:L66"/>
    <mergeCell ref="M69:Q70"/>
    <mergeCell ref="A70:C70"/>
    <mergeCell ref="A71:C71"/>
    <mergeCell ref="D71:D72"/>
    <mergeCell ref="E71:E72"/>
    <mergeCell ref="F71:F72"/>
    <mergeCell ref="G71:J72"/>
    <mergeCell ref="K71:L72"/>
    <mergeCell ref="M71:Q72"/>
    <mergeCell ref="A72:C72"/>
    <mergeCell ref="A69:C69"/>
    <mergeCell ref="D69:D70"/>
    <mergeCell ref="E69:E70"/>
    <mergeCell ref="F69:F70"/>
    <mergeCell ref="G69:J70"/>
    <mergeCell ref="K69:L70"/>
    <mergeCell ref="M73:Q74"/>
    <mergeCell ref="A74:C74"/>
    <mergeCell ref="A75:C75"/>
    <mergeCell ref="D75:D76"/>
    <mergeCell ref="E75:E76"/>
    <mergeCell ref="F75:F76"/>
    <mergeCell ref="G75:J76"/>
    <mergeCell ref="K75:L76"/>
    <mergeCell ref="M75:Q76"/>
    <mergeCell ref="A76:C76"/>
    <mergeCell ref="A73:C73"/>
    <mergeCell ref="D73:D74"/>
    <mergeCell ref="E73:E74"/>
    <mergeCell ref="F73:F74"/>
    <mergeCell ref="G73:J74"/>
    <mergeCell ref="K73:L74"/>
    <mergeCell ref="A91:C91"/>
    <mergeCell ref="D91:F91"/>
    <mergeCell ref="G91:J91"/>
    <mergeCell ref="M91:Q91"/>
    <mergeCell ref="A92:C92"/>
    <mergeCell ref="G92:J92"/>
    <mergeCell ref="M92:Q92"/>
    <mergeCell ref="M87:Q88"/>
    <mergeCell ref="A88:C88"/>
    <mergeCell ref="A89:C89"/>
    <mergeCell ref="D89:D90"/>
    <mergeCell ref="E89:E90"/>
    <mergeCell ref="F89:F90"/>
    <mergeCell ref="G89:J90"/>
    <mergeCell ref="K89:L90"/>
    <mergeCell ref="M89:Q90"/>
    <mergeCell ref="A90:C90"/>
    <mergeCell ref="A87:C87"/>
    <mergeCell ref="D87:D88"/>
    <mergeCell ref="E87:E88"/>
    <mergeCell ref="F87:F88"/>
    <mergeCell ref="G87:J88"/>
    <mergeCell ref="K87:L88"/>
    <mergeCell ref="A96:C96"/>
    <mergeCell ref="D96:F96"/>
    <mergeCell ref="N99:Q99"/>
    <mergeCell ref="D104:I104"/>
    <mergeCell ref="E105:H105"/>
    <mergeCell ref="P105:Q105"/>
    <mergeCell ref="A93:C93"/>
    <mergeCell ref="D93:F93"/>
    <mergeCell ref="G93:J93"/>
    <mergeCell ref="M93:Q93"/>
    <mergeCell ref="A114:C114"/>
    <mergeCell ref="D114:D115"/>
    <mergeCell ref="E114:E115"/>
    <mergeCell ref="F114:F115"/>
    <mergeCell ref="G114:K115"/>
    <mergeCell ref="M114:Q115"/>
    <mergeCell ref="A115:C115"/>
    <mergeCell ref="I107:Q107"/>
    <mergeCell ref="B108:D108"/>
    <mergeCell ref="I108:Q108"/>
    <mergeCell ref="I109:P109"/>
    <mergeCell ref="A110:A111"/>
    <mergeCell ref="B110:D110"/>
    <mergeCell ref="I110:Q110"/>
    <mergeCell ref="B111:D111"/>
    <mergeCell ref="H111:I111"/>
    <mergeCell ref="M116:Q117"/>
    <mergeCell ref="A117:C117"/>
    <mergeCell ref="A118:C118"/>
    <mergeCell ref="D118:D119"/>
    <mergeCell ref="E118:E119"/>
    <mergeCell ref="F118:F119"/>
    <mergeCell ref="G118:J119"/>
    <mergeCell ref="K118:L119"/>
    <mergeCell ref="M118:Q119"/>
    <mergeCell ref="A119:C119"/>
    <mergeCell ref="A116:C116"/>
    <mergeCell ref="D116:D117"/>
    <mergeCell ref="E116:E117"/>
    <mergeCell ref="F116:F117"/>
    <mergeCell ref="G116:J117"/>
    <mergeCell ref="K116:L117"/>
    <mergeCell ref="G122:J123"/>
    <mergeCell ref="K122:L123"/>
    <mergeCell ref="M122:Q123"/>
    <mergeCell ref="A123:C123"/>
    <mergeCell ref="A120:C120"/>
    <mergeCell ref="D120:D121"/>
    <mergeCell ref="E120:E121"/>
    <mergeCell ref="F120:F121"/>
    <mergeCell ref="G120:J121"/>
    <mergeCell ref="K120:L121"/>
    <mergeCell ref="A136:C136"/>
    <mergeCell ref="D136:D137"/>
    <mergeCell ref="E136:E137"/>
    <mergeCell ref="F136:F137"/>
    <mergeCell ref="G136:J137"/>
    <mergeCell ref="K136:L137"/>
    <mergeCell ref="M136:Q137"/>
    <mergeCell ref="A137:C137"/>
    <mergeCell ref="A124:C124"/>
    <mergeCell ref="D124:D125"/>
    <mergeCell ref="E124:E125"/>
    <mergeCell ref="F124:F125"/>
    <mergeCell ref="G124:J125"/>
    <mergeCell ref="K124:L125"/>
    <mergeCell ref="M128:Q129"/>
    <mergeCell ref="A129:C129"/>
    <mergeCell ref="A130:C130"/>
    <mergeCell ref="D130:D131"/>
    <mergeCell ref="E130:E131"/>
    <mergeCell ref="F130:F131"/>
    <mergeCell ref="G130:J131"/>
    <mergeCell ref="K130:L131"/>
    <mergeCell ref="M130:Q131"/>
    <mergeCell ref="A131:C131"/>
    <mergeCell ref="D140:D141"/>
    <mergeCell ref="E140:E141"/>
    <mergeCell ref="F140:F141"/>
    <mergeCell ref="G140:J141"/>
    <mergeCell ref="K140:L141"/>
    <mergeCell ref="M140:Q141"/>
    <mergeCell ref="A141:C141"/>
    <mergeCell ref="A138:C138"/>
    <mergeCell ref="D138:D139"/>
    <mergeCell ref="E138:E139"/>
    <mergeCell ref="F138:F139"/>
    <mergeCell ref="G138:J139"/>
    <mergeCell ref="K138:L139"/>
    <mergeCell ref="A146:C146"/>
    <mergeCell ref="D146:F146"/>
    <mergeCell ref="N149:Q149"/>
    <mergeCell ref="A18:C18"/>
    <mergeCell ref="D18:D19"/>
    <mergeCell ref="E18:E19"/>
    <mergeCell ref="F18:F19"/>
    <mergeCell ref="G18:J19"/>
    <mergeCell ref="K18:L19"/>
    <mergeCell ref="M18:Q19"/>
    <mergeCell ref="A144:C144"/>
    <mergeCell ref="D144:F144"/>
    <mergeCell ref="G144:J144"/>
    <mergeCell ref="M144:Q144"/>
    <mergeCell ref="A142:C142"/>
    <mergeCell ref="D142:F142"/>
    <mergeCell ref="G142:J142"/>
    <mergeCell ref="M142:Q142"/>
    <mergeCell ref="A143:C143"/>
    <mergeCell ref="G143:J143"/>
    <mergeCell ref="M143:Q143"/>
    <mergeCell ref="M138:Q139"/>
    <mergeCell ref="A139:C139"/>
    <mergeCell ref="A140:C140"/>
    <mergeCell ref="R18:R19"/>
    <mergeCell ref="S18:S19"/>
    <mergeCell ref="T18:T19"/>
    <mergeCell ref="A19:C19"/>
    <mergeCell ref="A26:C26"/>
    <mergeCell ref="D26:D27"/>
    <mergeCell ref="E26:E27"/>
    <mergeCell ref="F26:F27"/>
    <mergeCell ref="G26:J27"/>
    <mergeCell ref="K26:L27"/>
    <mergeCell ref="K20:L21"/>
    <mergeCell ref="M20:Q21"/>
    <mergeCell ref="R20:R21"/>
    <mergeCell ref="S20:S21"/>
    <mergeCell ref="T20:T21"/>
    <mergeCell ref="A21:C21"/>
    <mergeCell ref="K24:L25"/>
    <mergeCell ref="M24:Q25"/>
    <mergeCell ref="R24:R25"/>
    <mergeCell ref="S24:S25"/>
    <mergeCell ref="T24:T25"/>
    <mergeCell ref="A25:C25"/>
    <mergeCell ref="M22:Q23"/>
    <mergeCell ref="R22:R23"/>
    <mergeCell ref="K28:L29"/>
    <mergeCell ref="M28:Q29"/>
    <mergeCell ref="R28:R29"/>
    <mergeCell ref="S28:S29"/>
    <mergeCell ref="T28:T29"/>
    <mergeCell ref="A29:C29"/>
    <mergeCell ref="M26:Q27"/>
    <mergeCell ref="R26:R27"/>
    <mergeCell ref="S26:S27"/>
    <mergeCell ref="T26:T27"/>
    <mergeCell ref="A27:C27"/>
    <mergeCell ref="A28:C28"/>
    <mergeCell ref="D28:D29"/>
    <mergeCell ref="E28:E29"/>
    <mergeCell ref="F28:F29"/>
    <mergeCell ref="G28:J29"/>
    <mergeCell ref="S22:S23"/>
    <mergeCell ref="T22:T23"/>
    <mergeCell ref="A23:C23"/>
    <mergeCell ref="A24:C24"/>
    <mergeCell ref="D24:D25"/>
    <mergeCell ref="E24:E25"/>
    <mergeCell ref="F24:F25"/>
    <mergeCell ref="G24:J25"/>
    <mergeCell ref="A22:C22"/>
    <mergeCell ref="D22:D23"/>
    <mergeCell ref="E22:E23"/>
    <mergeCell ref="F22:F23"/>
    <mergeCell ref="G22:J23"/>
    <mergeCell ref="K22:L23"/>
    <mergeCell ref="M77:Q78"/>
    <mergeCell ref="A78:C78"/>
    <mergeCell ref="A79:C79"/>
    <mergeCell ref="D79:D80"/>
    <mergeCell ref="E79:E80"/>
    <mergeCell ref="F79:F80"/>
    <mergeCell ref="G79:J80"/>
    <mergeCell ref="K79:L80"/>
    <mergeCell ref="M79:Q80"/>
    <mergeCell ref="A80:C80"/>
    <mergeCell ref="A77:C77"/>
    <mergeCell ref="D77:D78"/>
    <mergeCell ref="E77:E78"/>
    <mergeCell ref="F77:F78"/>
    <mergeCell ref="G77:J78"/>
    <mergeCell ref="K77:L78"/>
    <mergeCell ref="M81:Q82"/>
    <mergeCell ref="A82:C82"/>
    <mergeCell ref="A83:C83"/>
    <mergeCell ref="D83:D84"/>
    <mergeCell ref="E83:E84"/>
    <mergeCell ref="F83:F84"/>
    <mergeCell ref="G83:J84"/>
    <mergeCell ref="K83:L84"/>
    <mergeCell ref="M83:Q84"/>
    <mergeCell ref="A84:C84"/>
    <mergeCell ref="A81:C81"/>
    <mergeCell ref="D81:D82"/>
    <mergeCell ref="E81:E82"/>
    <mergeCell ref="F81:F82"/>
    <mergeCell ref="G81:J82"/>
    <mergeCell ref="K81:L82"/>
    <mergeCell ref="M85:Q86"/>
    <mergeCell ref="A86:C86"/>
    <mergeCell ref="A126:C126"/>
    <mergeCell ref="D126:D127"/>
    <mergeCell ref="E126:E127"/>
    <mergeCell ref="F126:F127"/>
    <mergeCell ref="G126:J127"/>
    <mergeCell ref="K126:L127"/>
    <mergeCell ref="M126:Q127"/>
    <mergeCell ref="A127:C127"/>
    <mergeCell ref="A85:C85"/>
    <mergeCell ref="D85:D86"/>
    <mergeCell ref="E85:E86"/>
    <mergeCell ref="F85:F86"/>
    <mergeCell ref="G85:J86"/>
    <mergeCell ref="K85:L86"/>
    <mergeCell ref="M124:Q125"/>
    <mergeCell ref="A125:C125"/>
    <mergeCell ref="M120:Q121"/>
    <mergeCell ref="A121:C121"/>
    <mergeCell ref="A122:C122"/>
    <mergeCell ref="D122:D123"/>
    <mergeCell ref="E122:E123"/>
    <mergeCell ref="F122:F123"/>
    <mergeCell ref="A128:C128"/>
    <mergeCell ref="D128:D129"/>
    <mergeCell ref="E128:E129"/>
    <mergeCell ref="F128:F129"/>
    <mergeCell ref="G128:J129"/>
    <mergeCell ref="K128:L129"/>
    <mergeCell ref="M132:Q133"/>
    <mergeCell ref="A133:C133"/>
    <mergeCell ref="A134:C134"/>
    <mergeCell ref="D134:D135"/>
    <mergeCell ref="E134:E135"/>
    <mergeCell ref="F134:F135"/>
    <mergeCell ref="G134:J135"/>
    <mergeCell ref="K134:L135"/>
    <mergeCell ref="M134:Q135"/>
    <mergeCell ref="A135:C135"/>
    <mergeCell ref="A132:C132"/>
    <mergeCell ref="D132:D133"/>
    <mergeCell ref="E132:E133"/>
    <mergeCell ref="F132:F133"/>
    <mergeCell ref="G132:J133"/>
    <mergeCell ref="K132:L133"/>
  </mergeCells>
  <phoneticPr fontId="2"/>
  <dataValidations count="1">
    <dataValidation type="list" allowBlank="1" showInputMessage="1" showErrorMessage="1" sqref="R14:R39" xr:uid="{40921BFE-8F2C-4F60-A1B8-FA56C562EDD5}">
      <formula1>$R$159:$R$164</formula1>
    </dataValidation>
  </dataValidations>
  <printOptions horizontalCentered="1"/>
  <pageMargins left="0.27559055118110237" right="0.23622047244094491" top="0.79" bottom="0.19685039370078741" header="0.51181102362204722" footer="0.31496062992125984"/>
  <pageSetup paperSize="9" scale="89" orientation="portrait" r:id="rId1"/>
  <headerFooter alignWithMargins="0"/>
  <rowBreaks count="2" manualBreakCount="2">
    <brk id="50" max="16" man="1"/>
    <brk id="102" max="16" man="1"/>
  </rowBreaks>
  <colBreaks count="1" manualBreakCount="1">
    <brk id="19" min="1" max="138" man="1"/>
  </col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A196D0-81AC-4D89-A19B-F8BE33D75066}">
  <sheetPr codeName="Sheet4">
    <tabColor indexed="12"/>
  </sheetPr>
  <dimension ref="A1:V171"/>
  <sheetViews>
    <sheetView showGridLines="0" showZeros="0" topLeftCell="A14" zoomScaleNormal="100" zoomScaleSheetLayoutView="100" workbookViewId="0">
      <selection activeCell="A14" sqref="A14:C14"/>
    </sheetView>
  </sheetViews>
  <sheetFormatPr defaultColWidth="9" defaultRowHeight="13"/>
  <cols>
    <col min="1" max="1" width="7.6328125" style="1" customWidth="1"/>
    <col min="2" max="2" width="4.6328125" style="1" customWidth="1"/>
    <col min="3" max="3" width="16.08984375" style="1" customWidth="1"/>
    <col min="4" max="4" width="4.6328125" style="1" customWidth="1"/>
    <col min="5" max="5" width="9.08984375" style="1" customWidth="1"/>
    <col min="6" max="6" width="8.6328125" style="1" customWidth="1"/>
    <col min="7" max="7" width="4.6328125" style="1" customWidth="1"/>
    <col min="8" max="8" width="6.36328125" style="1" customWidth="1"/>
    <col min="9" max="9" width="5.90625" style="1" customWidth="1"/>
    <col min="10" max="10" width="2.6328125" style="1" customWidth="1"/>
    <col min="11" max="11" width="2.90625" style="1" customWidth="1"/>
    <col min="12" max="12" width="1.6328125" style="1" customWidth="1"/>
    <col min="13" max="13" width="6.08984375" style="1" customWidth="1"/>
    <col min="14" max="14" width="1.6328125" style="1" customWidth="1"/>
    <col min="15" max="15" width="6.08984375" style="1" bestFit="1" customWidth="1"/>
    <col min="16" max="16" width="1.6328125" style="1" customWidth="1"/>
    <col min="17" max="17" width="5.36328125" style="1" customWidth="1"/>
    <col min="18" max="18" width="15" style="49" customWidth="1"/>
    <col min="19" max="19" width="7.08984375" style="49" hidden="1" customWidth="1"/>
    <col min="20" max="20" width="13" style="49" hidden="1" customWidth="1"/>
    <col min="21" max="22" width="9" style="49"/>
    <col min="23" max="16384" width="9" style="1"/>
  </cols>
  <sheetData>
    <row r="1" spans="1:20">
      <c r="A1" s="136"/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</row>
    <row r="2" spans="1:20" ht="27" customHeight="1">
      <c r="A2" s="46" t="s">
        <v>28</v>
      </c>
      <c r="D2" s="215" t="s">
        <v>29</v>
      </c>
      <c r="E2" s="215"/>
      <c r="F2" s="215"/>
      <c r="G2" s="215"/>
      <c r="H2" s="215"/>
      <c r="I2" s="215"/>
      <c r="J2" s="2"/>
      <c r="K2" s="2"/>
      <c r="L2" s="2"/>
      <c r="P2" s="22" t="s">
        <v>22</v>
      </c>
      <c r="Q2" s="3">
        <v>3</v>
      </c>
    </row>
    <row r="3" spans="1:20" ht="22.5" customHeight="1">
      <c r="B3" s="4"/>
      <c r="C3" s="4"/>
      <c r="D3" s="4"/>
      <c r="E3" s="361">
        <f>+請求書1枚目!E3</f>
        <v>0</v>
      </c>
      <c r="F3" s="361"/>
      <c r="G3" s="361"/>
      <c r="H3" s="361"/>
      <c r="I3" s="5"/>
      <c r="J3" s="5"/>
      <c r="K3" s="5"/>
      <c r="L3" s="5"/>
      <c r="M3" s="4"/>
      <c r="N3" s="4"/>
      <c r="O3" s="4"/>
      <c r="P3" s="144"/>
      <c r="Q3" s="144"/>
    </row>
    <row r="4" spans="1:20" ht="23.25" customHeight="1">
      <c r="A4" s="84" t="s">
        <v>73</v>
      </c>
      <c r="B4" s="6"/>
      <c r="C4" s="6"/>
      <c r="D4" s="7"/>
      <c r="P4" s="8"/>
      <c r="Q4" s="8"/>
    </row>
    <row r="5" spans="1:20" ht="18" customHeight="1">
      <c r="H5" s="1" t="s">
        <v>23</v>
      </c>
      <c r="I5" s="362">
        <f>+請求書1枚目!I5</f>
        <v>0</v>
      </c>
      <c r="J5" s="362"/>
      <c r="K5" s="362"/>
      <c r="L5" s="362"/>
      <c r="M5" s="92"/>
      <c r="N5" s="92"/>
      <c r="O5" s="92"/>
      <c r="P5" s="92"/>
      <c r="Q5" s="92"/>
    </row>
    <row r="6" spans="1:20" ht="18" customHeight="1">
      <c r="A6" s="9" t="s">
        <v>3</v>
      </c>
      <c r="B6" s="363">
        <f>+請求書1枚目!B6</f>
        <v>0</v>
      </c>
      <c r="C6" s="363"/>
      <c r="D6" s="363"/>
      <c r="H6" s="1" t="s">
        <v>0</v>
      </c>
      <c r="I6" s="364">
        <f>+請求書1枚目!I6</f>
        <v>0</v>
      </c>
      <c r="J6" s="364"/>
      <c r="K6" s="364"/>
      <c r="L6" s="364"/>
      <c r="M6" s="364"/>
      <c r="N6" s="364"/>
      <c r="O6" s="364"/>
      <c r="P6" s="364"/>
      <c r="Q6" s="364"/>
    </row>
    <row r="7" spans="1:20" ht="18" customHeight="1">
      <c r="H7" s="1" t="s">
        <v>1</v>
      </c>
      <c r="I7" s="364">
        <f>+請求書1枚目!I7</f>
        <v>0</v>
      </c>
      <c r="J7" s="364"/>
      <c r="K7" s="364"/>
      <c r="L7" s="364"/>
      <c r="M7" s="364"/>
      <c r="N7" s="364"/>
      <c r="O7" s="364"/>
      <c r="P7" s="364"/>
      <c r="Q7" s="369"/>
      <c r="R7" s="57"/>
    </row>
    <row r="8" spans="1:20" ht="18" customHeight="1">
      <c r="A8" s="370">
        <f>+請求書1枚目!A8</f>
        <v>0</v>
      </c>
      <c r="B8" s="372">
        <f>+請求書1枚目!B8</f>
        <v>0</v>
      </c>
      <c r="C8" s="373"/>
      <c r="D8" s="373"/>
      <c r="H8" s="1" t="s">
        <v>2</v>
      </c>
      <c r="I8" s="374">
        <f>+請求書1枚目!I8</f>
        <v>0</v>
      </c>
      <c r="J8" s="374"/>
      <c r="K8" s="374"/>
      <c r="L8" s="374"/>
      <c r="M8" s="374"/>
      <c r="N8" s="374"/>
      <c r="O8" s="374"/>
      <c r="P8" s="374"/>
      <c r="Q8" s="374"/>
      <c r="R8" s="56"/>
    </row>
    <row r="9" spans="1:20" ht="18" customHeight="1">
      <c r="A9" s="371"/>
      <c r="B9" s="375">
        <f>+請求書1枚目!B9</f>
        <v>0</v>
      </c>
      <c r="C9" s="376"/>
      <c r="D9" s="376"/>
      <c r="G9" s="77"/>
      <c r="H9" s="247" t="s">
        <v>45</v>
      </c>
      <c r="I9" s="247"/>
      <c r="J9" s="87" t="s">
        <v>53</v>
      </c>
      <c r="K9" s="127">
        <f>+請求書1枚目!K9</f>
        <v>0</v>
      </c>
      <c r="L9" s="100" t="s">
        <v>54</v>
      </c>
      <c r="M9" s="127">
        <f>+請求書1枚目!M9</f>
        <v>0</v>
      </c>
      <c r="N9" s="100" t="s">
        <v>54</v>
      </c>
      <c r="O9" s="127">
        <f>+請求書1枚目!O9</f>
        <v>0</v>
      </c>
      <c r="P9" s="100" t="s">
        <v>54</v>
      </c>
      <c r="Q9" s="127">
        <f>+請求書1枚目!Q9</f>
        <v>0</v>
      </c>
      <c r="R9" s="56"/>
    </row>
    <row r="10" spans="1:20" ht="7.5" customHeight="1">
      <c r="A10" s="10"/>
      <c r="K10" s="91"/>
      <c r="L10" s="91"/>
      <c r="R10" s="56"/>
    </row>
    <row r="11" spans="1:20" ht="20.25" customHeight="1">
      <c r="B11" s="10"/>
      <c r="C11" s="10"/>
      <c r="D11" s="10"/>
      <c r="E11" s="11"/>
      <c r="F11" s="11"/>
      <c r="G11" s="11"/>
      <c r="H11" s="11"/>
      <c r="I11" s="11"/>
      <c r="J11" s="11"/>
      <c r="R11" s="56"/>
      <c r="S11" s="50"/>
      <c r="T11" s="50"/>
    </row>
    <row r="12" spans="1:20" s="49" customFormat="1" ht="18" customHeight="1">
      <c r="A12" s="295" t="s">
        <v>51</v>
      </c>
      <c r="B12" s="296"/>
      <c r="C12" s="297"/>
      <c r="D12" s="281" t="s">
        <v>5</v>
      </c>
      <c r="E12" s="281" t="s">
        <v>6</v>
      </c>
      <c r="F12" s="281" t="s">
        <v>7</v>
      </c>
      <c r="G12" s="253" t="s">
        <v>42</v>
      </c>
      <c r="H12" s="254"/>
      <c r="I12" s="254"/>
      <c r="J12" s="254"/>
      <c r="K12" s="254"/>
      <c r="L12" s="89"/>
      <c r="M12" s="253" t="s">
        <v>36</v>
      </c>
      <c r="N12" s="254"/>
      <c r="O12" s="254"/>
      <c r="P12" s="254"/>
      <c r="Q12" s="255"/>
      <c r="R12" s="129" t="s">
        <v>32</v>
      </c>
      <c r="S12" s="58"/>
    </row>
    <row r="13" spans="1:20" s="49" customFormat="1" ht="15" customHeight="1">
      <c r="A13" s="304" t="s">
        <v>9</v>
      </c>
      <c r="B13" s="305"/>
      <c r="C13" s="306"/>
      <c r="D13" s="282"/>
      <c r="E13" s="282"/>
      <c r="F13" s="282"/>
      <c r="G13" s="256"/>
      <c r="H13" s="257"/>
      <c r="I13" s="257"/>
      <c r="J13" s="257"/>
      <c r="K13" s="257"/>
      <c r="L13" s="90"/>
      <c r="M13" s="256"/>
      <c r="N13" s="257"/>
      <c r="O13" s="257"/>
      <c r="P13" s="257"/>
      <c r="Q13" s="258"/>
      <c r="R13" s="130" t="s">
        <v>39</v>
      </c>
      <c r="S13" s="58" t="s">
        <v>38</v>
      </c>
      <c r="T13" s="49" t="s">
        <v>37</v>
      </c>
    </row>
    <row r="14" spans="1:20" s="49" customFormat="1" ht="20.25" customHeight="1">
      <c r="A14" s="176"/>
      <c r="B14" s="177"/>
      <c r="C14" s="178"/>
      <c r="D14" s="138"/>
      <c r="E14" s="274"/>
      <c r="F14" s="264"/>
      <c r="G14" s="300">
        <f>ROUND(E14*F14,0)</f>
        <v>0</v>
      </c>
      <c r="H14" s="301"/>
      <c r="I14" s="278"/>
      <c r="J14" s="278"/>
      <c r="K14" s="179">
        <f>+IF(R14="8%（軽減税率対象）","＊", )</f>
        <v>0</v>
      </c>
      <c r="L14" s="180"/>
      <c r="M14" s="203"/>
      <c r="N14" s="204"/>
      <c r="O14" s="204"/>
      <c r="P14" s="204"/>
      <c r="Q14" s="205"/>
      <c r="R14" s="260"/>
      <c r="S14" s="339">
        <f>IF(R14="8%（軽減税率対象）",8%,R14)</f>
        <v>0</v>
      </c>
      <c r="T14" s="248">
        <f>IF(OR(R14="非課税",S14="不課税"),G14*0,G14*S14)</f>
        <v>0</v>
      </c>
    </row>
    <row r="15" spans="1:20" s="49" customFormat="1" ht="15.75" customHeight="1">
      <c r="A15" s="166"/>
      <c r="B15" s="167"/>
      <c r="C15" s="168"/>
      <c r="D15" s="139"/>
      <c r="E15" s="275"/>
      <c r="F15" s="265"/>
      <c r="G15" s="279"/>
      <c r="H15" s="280"/>
      <c r="I15" s="280"/>
      <c r="J15" s="280"/>
      <c r="K15" s="181"/>
      <c r="L15" s="182"/>
      <c r="M15" s="206"/>
      <c r="N15" s="207"/>
      <c r="O15" s="207"/>
      <c r="P15" s="207"/>
      <c r="Q15" s="208"/>
      <c r="R15" s="261"/>
      <c r="S15" s="340"/>
      <c r="T15" s="249"/>
    </row>
    <row r="16" spans="1:20" s="49" customFormat="1" ht="20.25" customHeight="1">
      <c r="A16" s="176"/>
      <c r="B16" s="177"/>
      <c r="C16" s="178"/>
      <c r="D16" s="138"/>
      <c r="E16" s="274"/>
      <c r="F16" s="264"/>
      <c r="G16" s="300">
        <f>ROUND(E16*F16,0)</f>
        <v>0</v>
      </c>
      <c r="H16" s="301"/>
      <c r="I16" s="278"/>
      <c r="J16" s="278"/>
      <c r="K16" s="179">
        <f>+IF(R16="8%（軽減税率対象）","＊", )</f>
        <v>0</v>
      </c>
      <c r="L16" s="180"/>
      <c r="M16" s="203"/>
      <c r="N16" s="204"/>
      <c r="O16" s="204"/>
      <c r="P16" s="204"/>
      <c r="Q16" s="205"/>
      <c r="R16" s="260"/>
      <c r="S16" s="259">
        <f>IF(R16="8%（軽減税率対象）",8%,R16)</f>
        <v>0</v>
      </c>
      <c r="T16" s="248">
        <f>IF(OR(R16="非課税",S16="不課税"),G16*0,G16*S16)</f>
        <v>0</v>
      </c>
    </row>
    <row r="17" spans="1:20" s="49" customFormat="1" ht="15.75" customHeight="1">
      <c r="A17" s="166"/>
      <c r="B17" s="167"/>
      <c r="C17" s="168"/>
      <c r="D17" s="139"/>
      <c r="E17" s="275"/>
      <c r="F17" s="265"/>
      <c r="G17" s="279"/>
      <c r="H17" s="280"/>
      <c r="I17" s="280"/>
      <c r="J17" s="280"/>
      <c r="K17" s="181"/>
      <c r="L17" s="182"/>
      <c r="M17" s="206"/>
      <c r="N17" s="207"/>
      <c r="O17" s="207"/>
      <c r="P17" s="207"/>
      <c r="Q17" s="208"/>
      <c r="R17" s="261"/>
      <c r="S17" s="259"/>
      <c r="T17" s="249"/>
    </row>
    <row r="18" spans="1:20" s="49" customFormat="1" ht="20.25" customHeight="1">
      <c r="A18" s="176"/>
      <c r="B18" s="177"/>
      <c r="C18" s="178"/>
      <c r="D18" s="138"/>
      <c r="E18" s="274"/>
      <c r="F18" s="264"/>
      <c r="G18" s="300">
        <f>ROUND(E18*F18,0)</f>
        <v>0</v>
      </c>
      <c r="H18" s="301"/>
      <c r="I18" s="278"/>
      <c r="J18" s="278"/>
      <c r="K18" s="179">
        <f>+IF(R18="8%（軽減税率対象）","＊", )</f>
        <v>0</v>
      </c>
      <c r="L18" s="180"/>
      <c r="M18" s="203"/>
      <c r="N18" s="204"/>
      <c r="O18" s="204"/>
      <c r="P18" s="204"/>
      <c r="Q18" s="205"/>
      <c r="R18" s="260"/>
      <c r="S18" s="259">
        <f>IF(R18="8%（軽減税率対象）",8%,R18)</f>
        <v>0</v>
      </c>
      <c r="T18" s="248">
        <f>IF(OR(R18="非課税",S18="不課税"),G18*0,G18*S18)</f>
        <v>0</v>
      </c>
    </row>
    <row r="19" spans="1:20" s="49" customFormat="1" ht="15.75" customHeight="1">
      <c r="A19" s="166"/>
      <c r="B19" s="167"/>
      <c r="C19" s="168"/>
      <c r="D19" s="139"/>
      <c r="E19" s="275"/>
      <c r="F19" s="265"/>
      <c r="G19" s="279"/>
      <c r="H19" s="280"/>
      <c r="I19" s="280"/>
      <c r="J19" s="280"/>
      <c r="K19" s="181"/>
      <c r="L19" s="182"/>
      <c r="M19" s="206"/>
      <c r="N19" s="207"/>
      <c r="O19" s="207"/>
      <c r="P19" s="207"/>
      <c r="Q19" s="208"/>
      <c r="R19" s="261"/>
      <c r="S19" s="259"/>
      <c r="T19" s="249"/>
    </row>
    <row r="20" spans="1:20" s="49" customFormat="1" ht="20.25" customHeight="1">
      <c r="A20" s="176"/>
      <c r="B20" s="177"/>
      <c r="C20" s="178"/>
      <c r="D20" s="138"/>
      <c r="E20" s="274"/>
      <c r="F20" s="264"/>
      <c r="G20" s="300">
        <f>ROUND(E20*F20,0)</f>
        <v>0</v>
      </c>
      <c r="H20" s="301"/>
      <c r="I20" s="278"/>
      <c r="J20" s="278"/>
      <c r="K20" s="179">
        <f>+IF(R20="8%（軽減税率対象）","＊", )</f>
        <v>0</v>
      </c>
      <c r="L20" s="180"/>
      <c r="M20" s="203"/>
      <c r="N20" s="204"/>
      <c r="O20" s="204"/>
      <c r="P20" s="204"/>
      <c r="Q20" s="205"/>
      <c r="R20" s="260"/>
      <c r="S20" s="259">
        <f>IF(R20="8%（軽減税率対象）",8%,R20)</f>
        <v>0</v>
      </c>
      <c r="T20" s="248">
        <f>IF(OR(R20="非課税",S20="不課税"),G20*0,G20*S20)</f>
        <v>0</v>
      </c>
    </row>
    <row r="21" spans="1:20" s="49" customFormat="1" ht="15.75" customHeight="1">
      <c r="A21" s="166"/>
      <c r="B21" s="167"/>
      <c r="C21" s="168"/>
      <c r="D21" s="139"/>
      <c r="E21" s="275"/>
      <c r="F21" s="265"/>
      <c r="G21" s="279"/>
      <c r="H21" s="280"/>
      <c r="I21" s="280"/>
      <c r="J21" s="280"/>
      <c r="K21" s="181"/>
      <c r="L21" s="182"/>
      <c r="M21" s="206"/>
      <c r="N21" s="207"/>
      <c r="O21" s="207"/>
      <c r="P21" s="207"/>
      <c r="Q21" s="208"/>
      <c r="R21" s="261"/>
      <c r="S21" s="259"/>
      <c r="T21" s="249"/>
    </row>
    <row r="22" spans="1:20" s="49" customFormat="1" ht="20.25" customHeight="1">
      <c r="A22" s="176"/>
      <c r="B22" s="177"/>
      <c r="C22" s="178"/>
      <c r="D22" s="138"/>
      <c r="E22" s="274"/>
      <c r="F22" s="264"/>
      <c r="G22" s="300">
        <f>ROUND(E22*F22,0)</f>
        <v>0</v>
      </c>
      <c r="H22" s="301"/>
      <c r="I22" s="278"/>
      <c r="J22" s="278"/>
      <c r="K22" s="179">
        <f>+IF(R22="8%（軽減税率対象）","＊", )</f>
        <v>0</v>
      </c>
      <c r="L22" s="180"/>
      <c r="M22" s="203"/>
      <c r="N22" s="204"/>
      <c r="O22" s="204"/>
      <c r="P22" s="204"/>
      <c r="Q22" s="205"/>
      <c r="R22" s="260"/>
      <c r="S22" s="259">
        <f>IF(R22="8%（軽減税率対象）",8%,R22)</f>
        <v>0</v>
      </c>
      <c r="T22" s="248">
        <f>IF(OR(R22="非課税",S22="不課税"),G22*0,G22*S22)</f>
        <v>0</v>
      </c>
    </row>
    <row r="23" spans="1:20" s="49" customFormat="1" ht="15.75" customHeight="1">
      <c r="A23" s="166"/>
      <c r="B23" s="167"/>
      <c r="C23" s="168"/>
      <c r="D23" s="139"/>
      <c r="E23" s="275"/>
      <c r="F23" s="265"/>
      <c r="G23" s="279"/>
      <c r="H23" s="280"/>
      <c r="I23" s="280"/>
      <c r="J23" s="280"/>
      <c r="K23" s="181"/>
      <c r="L23" s="182"/>
      <c r="M23" s="206"/>
      <c r="N23" s="207"/>
      <c r="O23" s="207"/>
      <c r="P23" s="207"/>
      <c r="Q23" s="208"/>
      <c r="R23" s="261"/>
      <c r="S23" s="259"/>
      <c r="T23" s="249"/>
    </row>
    <row r="24" spans="1:20" s="49" customFormat="1" ht="20.25" customHeight="1">
      <c r="A24" s="176"/>
      <c r="B24" s="177"/>
      <c r="C24" s="178"/>
      <c r="D24" s="138"/>
      <c r="E24" s="274"/>
      <c r="F24" s="264"/>
      <c r="G24" s="300">
        <f>ROUND(E24*F24,0)</f>
        <v>0</v>
      </c>
      <c r="H24" s="301"/>
      <c r="I24" s="278"/>
      <c r="J24" s="278"/>
      <c r="K24" s="179">
        <f>+IF(R24="8%（軽減税率対象）","＊", )</f>
        <v>0</v>
      </c>
      <c r="L24" s="180"/>
      <c r="M24" s="203"/>
      <c r="N24" s="204"/>
      <c r="O24" s="204"/>
      <c r="P24" s="204"/>
      <c r="Q24" s="205"/>
      <c r="R24" s="260"/>
      <c r="S24" s="259">
        <f>IF(R24="8%（軽減税率対象）",8%,R24)</f>
        <v>0</v>
      </c>
      <c r="T24" s="248">
        <f>IF(OR(R24="非課税",S24="不課税"),G24*0,G24*S24)</f>
        <v>0</v>
      </c>
    </row>
    <row r="25" spans="1:20" s="49" customFormat="1" ht="15.75" customHeight="1">
      <c r="A25" s="166"/>
      <c r="B25" s="167"/>
      <c r="C25" s="168"/>
      <c r="D25" s="139"/>
      <c r="E25" s="275"/>
      <c r="F25" s="265"/>
      <c r="G25" s="279"/>
      <c r="H25" s="280"/>
      <c r="I25" s="280"/>
      <c r="J25" s="280"/>
      <c r="K25" s="181"/>
      <c r="L25" s="182"/>
      <c r="M25" s="206"/>
      <c r="N25" s="207"/>
      <c r="O25" s="207"/>
      <c r="P25" s="207"/>
      <c r="Q25" s="208"/>
      <c r="R25" s="261"/>
      <c r="S25" s="259"/>
      <c r="T25" s="249"/>
    </row>
    <row r="26" spans="1:20" s="49" customFormat="1" ht="20.25" customHeight="1">
      <c r="A26" s="176"/>
      <c r="B26" s="177"/>
      <c r="C26" s="178"/>
      <c r="D26" s="138"/>
      <c r="E26" s="274"/>
      <c r="F26" s="264"/>
      <c r="G26" s="300">
        <f>ROUND(E26*F26,0)</f>
        <v>0</v>
      </c>
      <c r="H26" s="301"/>
      <c r="I26" s="278"/>
      <c r="J26" s="278"/>
      <c r="K26" s="179">
        <f>+IF(R26="8%（軽減税率対象）","＊", )</f>
        <v>0</v>
      </c>
      <c r="L26" s="180"/>
      <c r="M26" s="203"/>
      <c r="N26" s="204"/>
      <c r="O26" s="204"/>
      <c r="P26" s="204"/>
      <c r="Q26" s="205"/>
      <c r="R26" s="260"/>
      <c r="S26" s="259">
        <f>IF(R26="8%（軽減税率対象）",8%,R26)</f>
        <v>0</v>
      </c>
      <c r="T26" s="248">
        <f>IF(OR(R26="非課税",S26="不課税"),G26*0,G26*S26)</f>
        <v>0</v>
      </c>
    </row>
    <row r="27" spans="1:20" s="49" customFormat="1" ht="15.75" customHeight="1">
      <c r="A27" s="166"/>
      <c r="B27" s="167"/>
      <c r="C27" s="168"/>
      <c r="D27" s="139"/>
      <c r="E27" s="275"/>
      <c r="F27" s="265"/>
      <c r="G27" s="279"/>
      <c r="H27" s="280"/>
      <c r="I27" s="280"/>
      <c r="J27" s="280"/>
      <c r="K27" s="181"/>
      <c r="L27" s="182"/>
      <c r="M27" s="206"/>
      <c r="N27" s="207"/>
      <c r="O27" s="207"/>
      <c r="P27" s="207"/>
      <c r="Q27" s="208"/>
      <c r="R27" s="261"/>
      <c r="S27" s="259"/>
      <c r="T27" s="249"/>
    </row>
    <row r="28" spans="1:20" s="49" customFormat="1" ht="20.25" customHeight="1">
      <c r="A28" s="176"/>
      <c r="B28" s="177"/>
      <c r="C28" s="178"/>
      <c r="D28" s="138"/>
      <c r="E28" s="274"/>
      <c r="F28" s="264"/>
      <c r="G28" s="300">
        <f>ROUND(E28*F28,0)</f>
        <v>0</v>
      </c>
      <c r="H28" s="301"/>
      <c r="I28" s="278"/>
      <c r="J28" s="278"/>
      <c r="K28" s="179">
        <f>+IF(R28="8%（軽減税率対象）","＊", )</f>
        <v>0</v>
      </c>
      <c r="L28" s="180"/>
      <c r="M28" s="203"/>
      <c r="N28" s="204"/>
      <c r="O28" s="204"/>
      <c r="P28" s="204"/>
      <c r="Q28" s="205"/>
      <c r="R28" s="260"/>
      <c r="S28" s="259">
        <f>IF(R28="8%（軽減税率対象）",8%,R28)</f>
        <v>0</v>
      </c>
      <c r="T28" s="248">
        <f>IF(OR(R28="非課税",S28="不課税"),G28*0,G28*S28)</f>
        <v>0</v>
      </c>
    </row>
    <row r="29" spans="1:20" s="49" customFormat="1" ht="15.75" customHeight="1">
      <c r="A29" s="166"/>
      <c r="B29" s="167"/>
      <c r="C29" s="168"/>
      <c r="D29" s="139"/>
      <c r="E29" s="275"/>
      <c r="F29" s="265"/>
      <c r="G29" s="279"/>
      <c r="H29" s="280"/>
      <c r="I29" s="280"/>
      <c r="J29" s="280"/>
      <c r="K29" s="181"/>
      <c r="L29" s="182"/>
      <c r="M29" s="206"/>
      <c r="N29" s="207"/>
      <c r="O29" s="207"/>
      <c r="P29" s="207"/>
      <c r="Q29" s="208"/>
      <c r="R29" s="261"/>
      <c r="S29" s="259"/>
      <c r="T29" s="249"/>
    </row>
    <row r="30" spans="1:20" s="49" customFormat="1" ht="20.25" customHeight="1">
      <c r="A30" s="176"/>
      <c r="B30" s="177"/>
      <c r="C30" s="178"/>
      <c r="D30" s="160"/>
      <c r="E30" s="274"/>
      <c r="F30" s="264"/>
      <c r="G30" s="300">
        <f>ROUND(E30*F30,0)</f>
        <v>0</v>
      </c>
      <c r="H30" s="301"/>
      <c r="I30" s="278"/>
      <c r="J30" s="278"/>
      <c r="K30" s="179">
        <f>+IF(R30="8%（軽減税率対象）","＊", )</f>
        <v>0</v>
      </c>
      <c r="L30" s="180"/>
      <c r="M30" s="203"/>
      <c r="N30" s="204"/>
      <c r="O30" s="204"/>
      <c r="P30" s="204"/>
      <c r="Q30" s="205"/>
      <c r="R30" s="260"/>
      <c r="S30" s="259">
        <f>IF(R30="8%（軽減税率対象）",8%,R30)</f>
        <v>0</v>
      </c>
      <c r="T30" s="248">
        <f>IF(OR(R30="非課税",S30="不課税"),G30*0,G30*S30)</f>
        <v>0</v>
      </c>
    </row>
    <row r="31" spans="1:20" s="49" customFormat="1" ht="15.75" customHeight="1">
      <c r="A31" s="166"/>
      <c r="B31" s="167"/>
      <c r="C31" s="168"/>
      <c r="D31" s="161"/>
      <c r="E31" s="275"/>
      <c r="F31" s="265"/>
      <c r="G31" s="279"/>
      <c r="H31" s="280"/>
      <c r="I31" s="280"/>
      <c r="J31" s="280"/>
      <c r="K31" s="181"/>
      <c r="L31" s="182"/>
      <c r="M31" s="206"/>
      <c r="N31" s="207"/>
      <c r="O31" s="207"/>
      <c r="P31" s="207"/>
      <c r="Q31" s="208"/>
      <c r="R31" s="261"/>
      <c r="S31" s="259"/>
      <c r="T31" s="249"/>
    </row>
    <row r="32" spans="1:20" s="49" customFormat="1" ht="20.25" customHeight="1">
      <c r="A32" s="176"/>
      <c r="B32" s="177"/>
      <c r="C32" s="178"/>
      <c r="D32" s="160"/>
      <c r="E32" s="274"/>
      <c r="F32" s="264"/>
      <c r="G32" s="300">
        <f>ROUND(E32*F32,0)</f>
        <v>0</v>
      </c>
      <c r="H32" s="301"/>
      <c r="I32" s="278"/>
      <c r="J32" s="278"/>
      <c r="K32" s="179">
        <f>+IF(R32="8%（軽減税率対象）","＊", )</f>
        <v>0</v>
      </c>
      <c r="L32" s="180"/>
      <c r="M32" s="203"/>
      <c r="N32" s="204"/>
      <c r="O32" s="204"/>
      <c r="P32" s="204"/>
      <c r="Q32" s="205"/>
      <c r="R32" s="260"/>
      <c r="S32" s="259">
        <f>IF(R32="8%（軽減税率対象）",8%,R32)</f>
        <v>0</v>
      </c>
      <c r="T32" s="248">
        <f>IF(OR(R32="非課税",S32="不課税"),G32*0,G32*S32)</f>
        <v>0</v>
      </c>
    </row>
    <row r="33" spans="1:20" s="49" customFormat="1" ht="15.75" customHeight="1">
      <c r="A33" s="166"/>
      <c r="B33" s="167"/>
      <c r="C33" s="168"/>
      <c r="D33" s="161"/>
      <c r="E33" s="275"/>
      <c r="F33" s="265"/>
      <c r="G33" s="279"/>
      <c r="H33" s="280"/>
      <c r="I33" s="280"/>
      <c r="J33" s="280"/>
      <c r="K33" s="181"/>
      <c r="L33" s="182"/>
      <c r="M33" s="206"/>
      <c r="N33" s="207"/>
      <c r="O33" s="207"/>
      <c r="P33" s="207"/>
      <c r="Q33" s="208"/>
      <c r="R33" s="261"/>
      <c r="S33" s="259"/>
      <c r="T33" s="249"/>
    </row>
    <row r="34" spans="1:20" s="49" customFormat="1" ht="20.25" customHeight="1">
      <c r="A34" s="176"/>
      <c r="B34" s="177"/>
      <c r="C34" s="178"/>
      <c r="D34" s="160"/>
      <c r="E34" s="274"/>
      <c r="F34" s="264"/>
      <c r="G34" s="300">
        <f>ROUND(E34*F34,0)</f>
        <v>0</v>
      </c>
      <c r="H34" s="301"/>
      <c r="I34" s="278"/>
      <c r="J34" s="278"/>
      <c r="K34" s="179">
        <f>+IF(R34="8%（軽減税率対象）","＊", )</f>
        <v>0</v>
      </c>
      <c r="L34" s="180"/>
      <c r="M34" s="203"/>
      <c r="N34" s="204"/>
      <c r="O34" s="204"/>
      <c r="P34" s="204"/>
      <c r="Q34" s="205"/>
      <c r="R34" s="260"/>
      <c r="S34" s="259">
        <f>IF(R34="8%（軽減税率対象）",8%,R34)</f>
        <v>0</v>
      </c>
      <c r="T34" s="248">
        <f>IF(OR(R34="非課税",S34="不課税"),G34*0,G34*S34)</f>
        <v>0</v>
      </c>
    </row>
    <row r="35" spans="1:20" s="49" customFormat="1" ht="15.75" customHeight="1">
      <c r="A35" s="166"/>
      <c r="B35" s="167"/>
      <c r="C35" s="168"/>
      <c r="D35" s="161"/>
      <c r="E35" s="275"/>
      <c r="F35" s="265"/>
      <c r="G35" s="279"/>
      <c r="H35" s="280"/>
      <c r="I35" s="280"/>
      <c r="J35" s="280"/>
      <c r="K35" s="181"/>
      <c r="L35" s="182"/>
      <c r="M35" s="206"/>
      <c r="N35" s="207"/>
      <c r="O35" s="207"/>
      <c r="P35" s="207"/>
      <c r="Q35" s="208"/>
      <c r="R35" s="261"/>
      <c r="S35" s="259"/>
      <c r="T35" s="249"/>
    </row>
    <row r="36" spans="1:20" s="49" customFormat="1" ht="20.25" customHeight="1">
      <c r="A36" s="176"/>
      <c r="B36" s="177"/>
      <c r="C36" s="178"/>
      <c r="D36" s="160"/>
      <c r="E36" s="274"/>
      <c r="F36" s="264"/>
      <c r="G36" s="300">
        <f>ROUND(E36*F36,0)</f>
        <v>0</v>
      </c>
      <c r="H36" s="301"/>
      <c r="I36" s="278"/>
      <c r="J36" s="278"/>
      <c r="K36" s="179">
        <f>+IF(R36="8%（軽減税率対象）","＊", )</f>
        <v>0</v>
      </c>
      <c r="L36" s="180"/>
      <c r="M36" s="203"/>
      <c r="N36" s="204"/>
      <c r="O36" s="204"/>
      <c r="P36" s="204"/>
      <c r="Q36" s="205"/>
      <c r="R36" s="260"/>
      <c r="S36" s="339">
        <f>IF(R36="8%（軽減税率対象）",8%,R36)</f>
        <v>0</v>
      </c>
      <c r="T36" s="248">
        <f>IF(OR(R36="非課税",S36="不課税"),G36*0,G36*S36)</f>
        <v>0</v>
      </c>
    </row>
    <row r="37" spans="1:20" s="49" customFormat="1" ht="15.75" customHeight="1">
      <c r="A37" s="166"/>
      <c r="B37" s="167"/>
      <c r="C37" s="168"/>
      <c r="D37" s="161"/>
      <c r="E37" s="275"/>
      <c r="F37" s="265"/>
      <c r="G37" s="279"/>
      <c r="H37" s="280"/>
      <c r="I37" s="280"/>
      <c r="J37" s="280"/>
      <c r="K37" s="181"/>
      <c r="L37" s="182"/>
      <c r="M37" s="206"/>
      <c r="N37" s="207"/>
      <c r="O37" s="207"/>
      <c r="P37" s="207"/>
      <c r="Q37" s="208"/>
      <c r="R37" s="261"/>
      <c r="S37" s="340"/>
      <c r="T37" s="249"/>
    </row>
    <row r="38" spans="1:20" s="49" customFormat="1" ht="20.25" customHeight="1">
      <c r="A38" s="176"/>
      <c r="B38" s="177"/>
      <c r="C38" s="178"/>
      <c r="D38" s="160"/>
      <c r="E38" s="274"/>
      <c r="F38" s="264"/>
      <c r="G38" s="300">
        <f>ROUND(E38*F38,0)</f>
        <v>0</v>
      </c>
      <c r="H38" s="301"/>
      <c r="I38" s="278"/>
      <c r="J38" s="278"/>
      <c r="K38" s="179">
        <f>+IF(R38="8%（軽減税率対象）","＊", )</f>
        <v>0</v>
      </c>
      <c r="L38" s="180"/>
      <c r="M38" s="203"/>
      <c r="N38" s="204"/>
      <c r="O38" s="204"/>
      <c r="P38" s="204"/>
      <c r="Q38" s="205"/>
      <c r="R38" s="260"/>
      <c r="S38" s="339">
        <f>IF(R38="8%（軽減税率対象）",8%,R38)</f>
        <v>0</v>
      </c>
      <c r="T38" s="248">
        <f>IF(OR(R38="非課税",S38="不課税"),G38*0,G38*S38)</f>
        <v>0</v>
      </c>
    </row>
    <row r="39" spans="1:20" ht="15.75" customHeight="1">
      <c r="A39" s="166"/>
      <c r="B39" s="167"/>
      <c r="C39" s="168"/>
      <c r="D39" s="161"/>
      <c r="E39" s="275"/>
      <c r="F39" s="265"/>
      <c r="G39" s="279"/>
      <c r="H39" s="280"/>
      <c r="I39" s="280"/>
      <c r="J39" s="280"/>
      <c r="K39" s="181"/>
      <c r="L39" s="182"/>
      <c r="M39" s="206"/>
      <c r="N39" s="207"/>
      <c r="O39" s="207"/>
      <c r="P39" s="207"/>
      <c r="Q39" s="208"/>
      <c r="R39" s="261"/>
      <c r="S39" s="340"/>
      <c r="T39" s="249"/>
    </row>
    <row r="40" spans="1:20" ht="30" customHeight="1">
      <c r="A40" s="173" t="s">
        <v>55</v>
      </c>
      <c r="B40" s="174"/>
      <c r="C40" s="175"/>
      <c r="D40" s="314"/>
      <c r="E40" s="315"/>
      <c r="F40" s="316"/>
      <c r="G40" s="355" t="str">
        <f>IF(SUM(G14:J39)=0,"",SUM(請求書1枚目!G19:J34)+SUM('続き(2枚目)'!G14:J39)+SUM('続き(3枚目)'!G14:J39))</f>
        <v/>
      </c>
      <c r="H40" s="356"/>
      <c r="I40" s="356"/>
      <c r="J40" s="356"/>
      <c r="K40" s="359"/>
      <c r="L40" s="360"/>
      <c r="M40" s="171"/>
      <c r="N40" s="172"/>
      <c r="O40" s="70"/>
      <c r="P40" s="66"/>
      <c r="Q40" s="67"/>
      <c r="R40" s="55"/>
      <c r="T40" s="52">
        <f>SUM(T14:T39)</f>
        <v>0</v>
      </c>
    </row>
    <row r="41" spans="1:20" ht="30" customHeight="1">
      <c r="A41" s="173" t="str">
        <f>+請求書1枚目!A36</f>
        <v>消費税相当額</v>
      </c>
      <c r="B41" s="174"/>
      <c r="C41" s="175"/>
      <c r="D41" s="61"/>
      <c r="E41" s="62"/>
      <c r="F41" s="63"/>
      <c r="G41" s="355" t="str">
        <f>IF(G40="","",請求書1枚目!D40+請求書1枚目!D41)</f>
        <v/>
      </c>
      <c r="H41" s="356"/>
      <c r="I41" s="356"/>
      <c r="J41" s="356"/>
      <c r="K41" s="357"/>
      <c r="L41" s="358"/>
      <c r="M41" s="209"/>
      <c r="N41" s="210"/>
      <c r="O41" s="210"/>
      <c r="P41" s="210"/>
      <c r="Q41" s="211"/>
      <c r="R41" s="55"/>
      <c r="T41" s="52"/>
    </row>
    <row r="42" spans="1:20" ht="30" customHeight="1">
      <c r="A42" s="173" t="s">
        <v>56</v>
      </c>
      <c r="B42" s="174"/>
      <c r="C42" s="175"/>
      <c r="D42" s="311"/>
      <c r="E42" s="312"/>
      <c r="F42" s="313"/>
      <c r="G42" s="355" t="str">
        <f>IF(G40="","",G40+G41)</f>
        <v/>
      </c>
      <c r="H42" s="356"/>
      <c r="I42" s="356"/>
      <c r="J42" s="356"/>
      <c r="K42" s="357"/>
      <c r="L42" s="358"/>
      <c r="M42" s="250"/>
      <c r="N42" s="251"/>
      <c r="O42" s="251"/>
      <c r="P42" s="251"/>
      <c r="Q42" s="252"/>
      <c r="R42" s="55"/>
      <c r="T42" s="51"/>
    </row>
    <row r="43" spans="1:20" ht="26.25" customHeight="1"/>
    <row r="50" spans="1:17">
      <c r="A50" s="136"/>
      <c r="B50" s="136"/>
      <c r="C50" s="136"/>
      <c r="D50" s="136"/>
      <c r="E50" s="136"/>
      <c r="F50" s="136"/>
      <c r="G50" s="136"/>
      <c r="H50" s="136"/>
      <c r="I50" s="136"/>
      <c r="J50" s="136"/>
      <c r="K50" s="136"/>
      <c r="L50" s="136"/>
      <c r="M50" s="136"/>
      <c r="N50" s="136"/>
      <c r="O50" s="136"/>
      <c r="P50" s="136"/>
      <c r="Q50" s="136"/>
    </row>
    <row r="51" spans="1:17">
      <c r="A51" s="136"/>
      <c r="B51" s="136"/>
      <c r="C51" s="136"/>
      <c r="D51" s="136"/>
      <c r="E51" s="136"/>
      <c r="F51" s="136"/>
      <c r="G51" s="136"/>
      <c r="H51" s="136"/>
      <c r="I51" s="136"/>
      <c r="J51" s="136"/>
      <c r="K51" s="136"/>
      <c r="L51" s="136"/>
      <c r="M51" s="136"/>
      <c r="N51" s="136"/>
      <c r="O51" s="136"/>
      <c r="P51" s="136"/>
      <c r="Q51" s="136"/>
    </row>
    <row r="53" spans="1:17" s="49" customFormat="1" ht="27" customHeight="1">
      <c r="A53" s="46" t="s">
        <v>26</v>
      </c>
      <c r="B53" s="1"/>
      <c r="C53" s="1"/>
      <c r="D53" s="215" t="s">
        <v>30</v>
      </c>
      <c r="E53" s="215"/>
      <c r="F53" s="215"/>
      <c r="G53" s="215"/>
      <c r="H53" s="215"/>
      <c r="I53" s="215"/>
      <c r="J53" s="2"/>
      <c r="K53" s="2"/>
      <c r="L53" s="2"/>
      <c r="M53" s="1"/>
      <c r="N53" s="1"/>
      <c r="O53" s="1"/>
      <c r="P53" s="22" t="s">
        <v>21</v>
      </c>
      <c r="Q53" s="3">
        <f>$Q$2</f>
        <v>3</v>
      </c>
    </row>
    <row r="54" spans="1:17" s="49" customFormat="1" ht="22.5" customHeight="1">
      <c r="A54" s="1"/>
      <c r="B54" s="4"/>
      <c r="C54" s="4"/>
      <c r="D54" s="4"/>
      <c r="E54" s="338">
        <f>$E$3</f>
        <v>0</v>
      </c>
      <c r="F54" s="338"/>
      <c r="G54" s="338"/>
      <c r="H54" s="338"/>
      <c r="I54" s="5"/>
      <c r="J54" s="5"/>
      <c r="K54" s="5"/>
      <c r="L54" s="5"/>
      <c r="M54" s="4"/>
      <c r="N54" s="4"/>
      <c r="O54" s="4"/>
      <c r="P54" s="144"/>
      <c r="Q54" s="144"/>
    </row>
    <row r="55" spans="1:17" s="49" customFormat="1" ht="23.25" customHeight="1">
      <c r="A55" s="84" t="s">
        <v>73</v>
      </c>
      <c r="B55" s="6"/>
      <c r="C55" s="6"/>
      <c r="D55" s="7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8"/>
      <c r="Q55" s="8"/>
    </row>
    <row r="56" spans="1:17" s="49" customFormat="1" ht="18" customHeight="1">
      <c r="A56" s="1"/>
      <c r="B56" s="1"/>
      <c r="C56" s="1"/>
      <c r="D56" s="1"/>
      <c r="E56" s="1"/>
      <c r="F56" s="1"/>
      <c r="G56" s="1"/>
      <c r="H56" s="1" t="s">
        <v>23</v>
      </c>
      <c r="I56" s="93">
        <f>$I$5</f>
        <v>0</v>
      </c>
      <c r="J56" s="93"/>
      <c r="K56" s="109"/>
      <c r="L56" s="93"/>
      <c r="M56" s="93"/>
      <c r="N56" s="93"/>
      <c r="O56" s="93"/>
      <c r="P56" s="93"/>
      <c r="Q56" s="93"/>
    </row>
    <row r="57" spans="1:17" s="49" customFormat="1" ht="18" customHeight="1">
      <c r="A57" s="9" t="s">
        <v>3</v>
      </c>
      <c r="B57" s="216">
        <f>$B$6</f>
        <v>0</v>
      </c>
      <c r="C57" s="216"/>
      <c r="D57" s="216"/>
      <c r="E57" s="1"/>
      <c r="F57" s="1"/>
      <c r="G57" s="1"/>
      <c r="H57" s="1" t="s">
        <v>0</v>
      </c>
      <c r="I57" s="196">
        <f>$I$6</f>
        <v>0</v>
      </c>
      <c r="J57" s="196"/>
      <c r="K57" s="196"/>
      <c r="L57" s="196"/>
      <c r="M57" s="196"/>
      <c r="N57" s="196"/>
      <c r="O57" s="196"/>
      <c r="P57" s="196"/>
      <c r="Q57" s="196"/>
    </row>
    <row r="58" spans="1:17" s="49" customFormat="1" ht="18" customHeight="1">
      <c r="A58" s="1"/>
      <c r="B58" s="1"/>
      <c r="C58" s="1"/>
      <c r="D58" s="1"/>
      <c r="E58" s="1"/>
      <c r="F58" s="1"/>
      <c r="G58" s="1"/>
      <c r="H58" s="1" t="s">
        <v>1</v>
      </c>
      <c r="I58" s="196">
        <f>$I$7</f>
        <v>0</v>
      </c>
      <c r="J58" s="196"/>
      <c r="K58" s="196"/>
      <c r="L58" s="196"/>
      <c r="M58" s="196"/>
      <c r="N58" s="196"/>
      <c r="O58" s="196"/>
      <c r="P58" s="196"/>
      <c r="Q58" s="94"/>
    </row>
    <row r="59" spans="1:17" s="49" customFormat="1" ht="18" customHeight="1">
      <c r="A59" s="220">
        <f>$A$8</f>
        <v>0</v>
      </c>
      <c r="B59" s="222">
        <f>$B$8</f>
        <v>0</v>
      </c>
      <c r="C59" s="222"/>
      <c r="D59" s="222"/>
      <c r="E59" s="1"/>
      <c r="F59" s="1"/>
      <c r="G59" s="1"/>
      <c r="H59" s="1" t="s">
        <v>2</v>
      </c>
      <c r="I59" s="141">
        <f>$I$8</f>
        <v>0</v>
      </c>
      <c r="J59" s="141"/>
      <c r="K59" s="141"/>
      <c r="L59" s="141"/>
      <c r="M59" s="141"/>
      <c r="N59" s="141"/>
      <c r="O59" s="141"/>
      <c r="P59" s="141"/>
      <c r="Q59" s="141"/>
    </row>
    <row r="60" spans="1:17" s="49" customFormat="1" ht="18" customHeight="1">
      <c r="A60" s="221"/>
      <c r="B60" s="140">
        <f>$B$9</f>
        <v>0</v>
      </c>
      <c r="C60" s="140"/>
      <c r="D60" s="140"/>
      <c r="E60" s="1"/>
      <c r="F60" s="1"/>
      <c r="G60" s="77"/>
      <c r="H60" s="247" t="s">
        <v>45</v>
      </c>
      <c r="I60" s="247"/>
      <c r="J60" s="87" t="str">
        <f>$J$9</f>
        <v>T</v>
      </c>
      <c r="K60" s="101">
        <f>+K9</f>
        <v>0</v>
      </c>
      <c r="L60" s="101" t="s">
        <v>54</v>
      </c>
      <c r="M60" s="101">
        <f>+M9</f>
        <v>0</v>
      </c>
      <c r="N60" s="95" t="s">
        <v>54</v>
      </c>
      <c r="O60" s="101">
        <f>+O9</f>
        <v>0</v>
      </c>
      <c r="P60" s="95" t="s">
        <v>54</v>
      </c>
      <c r="Q60" s="101">
        <f>+Q9</f>
        <v>0</v>
      </c>
    </row>
    <row r="61" spans="1:17" s="49" customFormat="1" ht="7.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</row>
    <row r="62" spans="1:17" s="49" customFormat="1" ht="9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</row>
    <row r="63" spans="1:17" s="49" customFormat="1" ht="18" customHeight="1">
      <c r="A63" s="295" t="s">
        <v>51</v>
      </c>
      <c r="B63" s="296"/>
      <c r="C63" s="297"/>
      <c r="D63" s="281" t="s">
        <v>5</v>
      </c>
      <c r="E63" s="281" t="s">
        <v>6</v>
      </c>
      <c r="F63" s="281" t="s">
        <v>7</v>
      </c>
      <c r="G63" s="253" t="s">
        <v>42</v>
      </c>
      <c r="H63" s="254"/>
      <c r="I63" s="254"/>
      <c r="J63" s="254"/>
      <c r="K63" s="254"/>
      <c r="L63" s="89"/>
      <c r="M63" s="253" t="s">
        <v>36</v>
      </c>
      <c r="N63" s="254"/>
      <c r="O63" s="254"/>
      <c r="P63" s="254"/>
      <c r="Q63" s="255"/>
    </row>
    <row r="64" spans="1:17" s="49" customFormat="1" ht="15" customHeight="1">
      <c r="A64" s="304" t="s">
        <v>9</v>
      </c>
      <c r="B64" s="305"/>
      <c r="C64" s="306"/>
      <c r="D64" s="282"/>
      <c r="E64" s="282"/>
      <c r="F64" s="282"/>
      <c r="G64" s="256"/>
      <c r="H64" s="257"/>
      <c r="I64" s="257"/>
      <c r="J64" s="257"/>
      <c r="K64" s="257"/>
      <c r="L64" s="90"/>
      <c r="M64" s="256"/>
      <c r="N64" s="257"/>
      <c r="O64" s="257"/>
      <c r="P64" s="257"/>
      <c r="Q64" s="258"/>
    </row>
    <row r="65" spans="1:17" s="49" customFormat="1" ht="20.25" customHeight="1">
      <c r="A65" s="227">
        <f>+$A$14</f>
        <v>0</v>
      </c>
      <c r="B65" s="228"/>
      <c r="C65" s="229"/>
      <c r="D65" s="142">
        <f>+D14</f>
        <v>0</v>
      </c>
      <c r="E65" s="233">
        <f>$E$14</f>
        <v>0</v>
      </c>
      <c r="F65" s="223">
        <f>$F$14</f>
        <v>0</v>
      </c>
      <c r="G65" s="157">
        <f>+G14</f>
        <v>0</v>
      </c>
      <c r="H65" s="158"/>
      <c r="I65" s="159"/>
      <c r="J65" s="159"/>
      <c r="K65" s="162">
        <f>+K14</f>
        <v>0</v>
      </c>
      <c r="L65" s="163"/>
      <c r="M65" s="148">
        <f>+M14</f>
        <v>0</v>
      </c>
      <c r="N65" s="149"/>
      <c r="O65" s="149"/>
      <c r="P65" s="149"/>
      <c r="Q65" s="150"/>
    </row>
    <row r="66" spans="1:17" s="49" customFormat="1" ht="15.75" customHeight="1">
      <c r="A66" s="230">
        <f t="shared" ref="A66:A90" si="0">+A15</f>
        <v>0</v>
      </c>
      <c r="B66" s="231"/>
      <c r="C66" s="232"/>
      <c r="D66" s="143"/>
      <c r="E66" s="234"/>
      <c r="F66" s="224"/>
      <c r="G66" s="225"/>
      <c r="H66" s="226"/>
      <c r="I66" s="226"/>
      <c r="J66" s="226"/>
      <c r="K66" s="164"/>
      <c r="L66" s="165"/>
      <c r="M66" s="151"/>
      <c r="N66" s="152"/>
      <c r="O66" s="152"/>
      <c r="P66" s="152"/>
      <c r="Q66" s="153"/>
    </row>
    <row r="67" spans="1:17" s="49" customFormat="1" ht="20.25" customHeight="1">
      <c r="A67" s="227">
        <f t="shared" si="0"/>
        <v>0</v>
      </c>
      <c r="B67" s="228"/>
      <c r="C67" s="229"/>
      <c r="D67" s="142">
        <f>+D16</f>
        <v>0</v>
      </c>
      <c r="E67" s="233">
        <f>+E16</f>
        <v>0</v>
      </c>
      <c r="F67" s="223">
        <f>+F16</f>
        <v>0</v>
      </c>
      <c r="G67" s="157">
        <f>+G16</f>
        <v>0</v>
      </c>
      <c r="H67" s="158"/>
      <c r="I67" s="159"/>
      <c r="J67" s="159"/>
      <c r="K67" s="162">
        <f>+K16</f>
        <v>0</v>
      </c>
      <c r="L67" s="163"/>
      <c r="M67" s="148">
        <f>+M16</f>
        <v>0</v>
      </c>
      <c r="N67" s="149"/>
      <c r="O67" s="149"/>
      <c r="P67" s="149"/>
      <c r="Q67" s="150"/>
    </row>
    <row r="68" spans="1:17" s="49" customFormat="1" ht="15.75" customHeight="1">
      <c r="A68" s="230">
        <f t="shared" si="0"/>
        <v>0</v>
      </c>
      <c r="B68" s="231"/>
      <c r="C68" s="232"/>
      <c r="D68" s="143"/>
      <c r="E68" s="234"/>
      <c r="F68" s="224"/>
      <c r="G68" s="225"/>
      <c r="H68" s="226"/>
      <c r="I68" s="226"/>
      <c r="J68" s="226"/>
      <c r="K68" s="164"/>
      <c r="L68" s="165"/>
      <c r="M68" s="151"/>
      <c r="N68" s="152"/>
      <c r="O68" s="152"/>
      <c r="P68" s="152"/>
      <c r="Q68" s="153"/>
    </row>
    <row r="69" spans="1:17" s="49" customFormat="1" ht="20.25" customHeight="1">
      <c r="A69" s="227">
        <f t="shared" si="0"/>
        <v>0</v>
      </c>
      <c r="B69" s="228"/>
      <c r="C69" s="229"/>
      <c r="D69" s="142">
        <f>+D18</f>
        <v>0</v>
      </c>
      <c r="E69" s="233">
        <f>+E18</f>
        <v>0</v>
      </c>
      <c r="F69" s="223">
        <f>+F18</f>
        <v>0</v>
      </c>
      <c r="G69" s="157">
        <f>+G18</f>
        <v>0</v>
      </c>
      <c r="H69" s="158"/>
      <c r="I69" s="159"/>
      <c r="J69" s="159"/>
      <c r="K69" s="162">
        <f>+K18</f>
        <v>0</v>
      </c>
      <c r="L69" s="163"/>
      <c r="M69" s="148">
        <f>+M18</f>
        <v>0</v>
      </c>
      <c r="N69" s="149"/>
      <c r="O69" s="149"/>
      <c r="P69" s="149"/>
      <c r="Q69" s="150"/>
    </row>
    <row r="70" spans="1:17" s="49" customFormat="1" ht="15.75" customHeight="1">
      <c r="A70" s="230">
        <f t="shared" si="0"/>
        <v>0</v>
      </c>
      <c r="B70" s="231"/>
      <c r="C70" s="232"/>
      <c r="D70" s="143"/>
      <c r="E70" s="234"/>
      <c r="F70" s="224"/>
      <c r="G70" s="225"/>
      <c r="H70" s="226"/>
      <c r="I70" s="226"/>
      <c r="J70" s="226"/>
      <c r="K70" s="164"/>
      <c r="L70" s="165"/>
      <c r="M70" s="151"/>
      <c r="N70" s="152"/>
      <c r="O70" s="152"/>
      <c r="P70" s="152"/>
      <c r="Q70" s="153"/>
    </row>
    <row r="71" spans="1:17" s="49" customFormat="1" ht="20.25" customHeight="1">
      <c r="A71" s="227">
        <f t="shared" si="0"/>
        <v>0</v>
      </c>
      <c r="B71" s="228"/>
      <c r="C71" s="229"/>
      <c r="D71" s="142">
        <f>+D20</f>
        <v>0</v>
      </c>
      <c r="E71" s="233">
        <f>+E20</f>
        <v>0</v>
      </c>
      <c r="F71" s="223">
        <f>+F20</f>
        <v>0</v>
      </c>
      <c r="G71" s="157">
        <f>+G20</f>
        <v>0</v>
      </c>
      <c r="H71" s="158"/>
      <c r="I71" s="159"/>
      <c r="J71" s="159"/>
      <c r="K71" s="162">
        <f>+K20</f>
        <v>0</v>
      </c>
      <c r="L71" s="163"/>
      <c r="M71" s="148">
        <f>+M20</f>
        <v>0</v>
      </c>
      <c r="N71" s="149"/>
      <c r="O71" s="149"/>
      <c r="P71" s="149"/>
      <c r="Q71" s="150"/>
    </row>
    <row r="72" spans="1:17" s="49" customFormat="1" ht="15.75" customHeight="1">
      <c r="A72" s="230">
        <f t="shared" si="0"/>
        <v>0</v>
      </c>
      <c r="B72" s="231"/>
      <c r="C72" s="232"/>
      <c r="D72" s="143"/>
      <c r="E72" s="234"/>
      <c r="F72" s="224"/>
      <c r="G72" s="225"/>
      <c r="H72" s="226"/>
      <c r="I72" s="226"/>
      <c r="J72" s="226"/>
      <c r="K72" s="164"/>
      <c r="L72" s="165"/>
      <c r="M72" s="151"/>
      <c r="N72" s="152"/>
      <c r="O72" s="152"/>
      <c r="P72" s="152"/>
      <c r="Q72" s="153"/>
    </row>
    <row r="73" spans="1:17" s="49" customFormat="1" ht="20.25" customHeight="1">
      <c r="A73" s="227">
        <f t="shared" si="0"/>
        <v>0</v>
      </c>
      <c r="B73" s="228"/>
      <c r="C73" s="229"/>
      <c r="D73" s="142">
        <f>+D22</f>
        <v>0</v>
      </c>
      <c r="E73" s="233">
        <f>+E22</f>
        <v>0</v>
      </c>
      <c r="F73" s="223">
        <f>+F22</f>
        <v>0</v>
      </c>
      <c r="G73" s="157">
        <f>+G22</f>
        <v>0</v>
      </c>
      <c r="H73" s="158"/>
      <c r="I73" s="159"/>
      <c r="J73" s="159"/>
      <c r="K73" s="162">
        <f>+K22</f>
        <v>0</v>
      </c>
      <c r="L73" s="163"/>
      <c r="M73" s="148">
        <f>+M22</f>
        <v>0</v>
      </c>
      <c r="N73" s="149"/>
      <c r="O73" s="149"/>
      <c r="P73" s="149"/>
      <c r="Q73" s="150"/>
    </row>
    <row r="74" spans="1:17" s="49" customFormat="1" ht="15.75" customHeight="1">
      <c r="A74" s="230">
        <f t="shared" si="0"/>
        <v>0</v>
      </c>
      <c r="B74" s="231"/>
      <c r="C74" s="232"/>
      <c r="D74" s="143"/>
      <c r="E74" s="234"/>
      <c r="F74" s="224"/>
      <c r="G74" s="225"/>
      <c r="H74" s="226"/>
      <c r="I74" s="226"/>
      <c r="J74" s="226"/>
      <c r="K74" s="164"/>
      <c r="L74" s="165"/>
      <c r="M74" s="151"/>
      <c r="N74" s="152"/>
      <c r="O74" s="152"/>
      <c r="P74" s="152"/>
      <c r="Q74" s="153"/>
    </row>
    <row r="75" spans="1:17" s="49" customFormat="1" ht="20.25" customHeight="1">
      <c r="A75" s="227">
        <f t="shared" si="0"/>
        <v>0</v>
      </c>
      <c r="B75" s="228"/>
      <c r="C75" s="229"/>
      <c r="D75" s="142">
        <f>+D24</f>
        <v>0</v>
      </c>
      <c r="E75" s="233">
        <f>+E24</f>
        <v>0</v>
      </c>
      <c r="F75" s="223">
        <f>+F24</f>
        <v>0</v>
      </c>
      <c r="G75" s="157">
        <f>+G24</f>
        <v>0</v>
      </c>
      <c r="H75" s="158"/>
      <c r="I75" s="159"/>
      <c r="J75" s="159"/>
      <c r="K75" s="162">
        <f>+K24</f>
        <v>0</v>
      </c>
      <c r="L75" s="163"/>
      <c r="M75" s="148">
        <f>+M24</f>
        <v>0</v>
      </c>
      <c r="N75" s="149"/>
      <c r="O75" s="149"/>
      <c r="P75" s="149"/>
      <c r="Q75" s="150"/>
    </row>
    <row r="76" spans="1:17" s="49" customFormat="1" ht="15.75" customHeight="1">
      <c r="A76" s="230">
        <f t="shared" si="0"/>
        <v>0</v>
      </c>
      <c r="B76" s="231"/>
      <c r="C76" s="232"/>
      <c r="D76" s="143"/>
      <c r="E76" s="234"/>
      <c r="F76" s="224"/>
      <c r="G76" s="225"/>
      <c r="H76" s="226"/>
      <c r="I76" s="226"/>
      <c r="J76" s="226"/>
      <c r="K76" s="164"/>
      <c r="L76" s="165"/>
      <c r="M76" s="151"/>
      <c r="N76" s="152"/>
      <c r="O76" s="152"/>
      <c r="P76" s="152"/>
      <c r="Q76" s="153"/>
    </row>
    <row r="77" spans="1:17" s="49" customFormat="1" ht="20.25" customHeight="1">
      <c r="A77" s="227">
        <f t="shared" si="0"/>
        <v>0</v>
      </c>
      <c r="B77" s="228"/>
      <c r="C77" s="229"/>
      <c r="D77" s="142">
        <f>+D26</f>
        <v>0</v>
      </c>
      <c r="E77" s="233">
        <f>+E26</f>
        <v>0</v>
      </c>
      <c r="F77" s="223">
        <f>+F26</f>
        <v>0</v>
      </c>
      <c r="G77" s="157">
        <f>+G26</f>
        <v>0</v>
      </c>
      <c r="H77" s="158"/>
      <c r="I77" s="159"/>
      <c r="J77" s="159"/>
      <c r="K77" s="162">
        <f>+K26</f>
        <v>0</v>
      </c>
      <c r="L77" s="163"/>
      <c r="M77" s="148">
        <f>+M26</f>
        <v>0</v>
      </c>
      <c r="N77" s="149"/>
      <c r="O77" s="149"/>
      <c r="P77" s="149"/>
      <c r="Q77" s="150"/>
    </row>
    <row r="78" spans="1:17" s="49" customFormat="1" ht="15.75" customHeight="1">
      <c r="A78" s="230">
        <f t="shared" si="0"/>
        <v>0</v>
      </c>
      <c r="B78" s="231"/>
      <c r="C78" s="232"/>
      <c r="D78" s="143"/>
      <c r="E78" s="234"/>
      <c r="F78" s="224"/>
      <c r="G78" s="225"/>
      <c r="H78" s="226"/>
      <c r="I78" s="226"/>
      <c r="J78" s="226"/>
      <c r="K78" s="164"/>
      <c r="L78" s="165"/>
      <c r="M78" s="151"/>
      <c r="N78" s="152"/>
      <c r="O78" s="152"/>
      <c r="P78" s="152"/>
      <c r="Q78" s="153"/>
    </row>
    <row r="79" spans="1:17" s="49" customFormat="1" ht="20.25" customHeight="1">
      <c r="A79" s="227">
        <f t="shared" si="0"/>
        <v>0</v>
      </c>
      <c r="B79" s="228"/>
      <c r="C79" s="229"/>
      <c r="D79" s="142">
        <f>+D28</f>
        <v>0</v>
      </c>
      <c r="E79" s="233">
        <f>+E28</f>
        <v>0</v>
      </c>
      <c r="F79" s="223">
        <f>+F28</f>
        <v>0</v>
      </c>
      <c r="G79" s="157">
        <f>+G28</f>
        <v>0</v>
      </c>
      <c r="H79" s="158"/>
      <c r="I79" s="159"/>
      <c r="J79" s="159"/>
      <c r="K79" s="162">
        <f>+K28</f>
        <v>0</v>
      </c>
      <c r="L79" s="163"/>
      <c r="M79" s="148">
        <f>+M28</f>
        <v>0</v>
      </c>
      <c r="N79" s="149"/>
      <c r="O79" s="149"/>
      <c r="P79" s="149"/>
      <c r="Q79" s="150"/>
    </row>
    <row r="80" spans="1:17" s="49" customFormat="1" ht="15.75" customHeight="1">
      <c r="A80" s="230">
        <f t="shared" si="0"/>
        <v>0</v>
      </c>
      <c r="B80" s="231"/>
      <c r="C80" s="232"/>
      <c r="D80" s="143"/>
      <c r="E80" s="234"/>
      <c r="F80" s="224"/>
      <c r="G80" s="225"/>
      <c r="H80" s="226"/>
      <c r="I80" s="226"/>
      <c r="J80" s="226"/>
      <c r="K80" s="164"/>
      <c r="L80" s="165"/>
      <c r="M80" s="151"/>
      <c r="N80" s="152"/>
      <c r="O80" s="152"/>
      <c r="P80" s="152"/>
      <c r="Q80" s="153"/>
    </row>
    <row r="81" spans="1:22" s="49" customFormat="1" ht="20.25" customHeight="1">
      <c r="A81" s="227">
        <f t="shared" si="0"/>
        <v>0</v>
      </c>
      <c r="B81" s="228"/>
      <c r="C81" s="229"/>
      <c r="D81" s="142">
        <f>+D30</f>
        <v>0</v>
      </c>
      <c r="E81" s="233">
        <f>+E30</f>
        <v>0</v>
      </c>
      <c r="F81" s="223">
        <f>+F30</f>
        <v>0</v>
      </c>
      <c r="G81" s="157">
        <f>+G30</f>
        <v>0</v>
      </c>
      <c r="H81" s="158"/>
      <c r="I81" s="159"/>
      <c r="J81" s="159"/>
      <c r="K81" s="162">
        <f>+K30</f>
        <v>0</v>
      </c>
      <c r="L81" s="163"/>
      <c r="M81" s="148">
        <f>+M30</f>
        <v>0</v>
      </c>
      <c r="N81" s="149"/>
      <c r="O81" s="149"/>
      <c r="P81" s="149"/>
      <c r="Q81" s="150"/>
    </row>
    <row r="82" spans="1:22" s="49" customFormat="1" ht="15.75" customHeight="1">
      <c r="A82" s="230">
        <f t="shared" si="0"/>
        <v>0</v>
      </c>
      <c r="B82" s="231"/>
      <c r="C82" s="232"/>
      <c r="D82" s="143"/>
      <c r="E82" s="234"/>
      <c r="F82" s="224"/>
      <c r="G82" s="225"/>
      <c r="H82" s="226"/>
      <c r="I82" s="226"/>
      <c r="J82" s="226"/>
      <c r="K82" s="164"/>
      <c r="L82" s="165"/>
      <c r="M82" s="151"/>
      <c r="N82" s="152"/>
      <c r="O82" s="152"/>
      <c r="P82" s="152"/>
      <c r="Q82" s="153"/>
    </row>
    <row r="83" spans="1:22" s="49" customFormat="1" ht="20.25" customHeight="1">
      <c r="A83" s="227">
        <f t="shared" si="0"/>
        <v>0</v>
      </c>
      <c r="B83" s="228"/>
      <c r="C83" s="229"/>
      <c r="D83" s="142">
        <f>+D32</f>
        <v>0</v>
      </c>
      <c r="E83" s="233">
        <f>+E32</f>
        <v>0</v>
      </c>
      <c r="F83" s="223">
        <f>+F32</f>
        <v>0</v>
      </c>
      <c r="G83" s="157">
        <f>+G32</f>
        <v>0</v>
      </c>
      <c r="H83" s="158"/>
      <c r="I83" s="159"/>
      <c r="J83" s="159"/>
      <c r="K83" s="162">
        <f>+K32</f>
        <v>0</v>
      </c>
      <c r="L83" s="163"/>
      <c r="M83" s="148">
        <f>+M32</f>
        <v>0</v>
      </c>
      <c r="N83" s="149"/>
      <c r="O83" s="149"/>
      <c r="P83" s="149"/>
      <c r="Q83" s="150"/>
    </row>
    <row r="84" spans="1:22" s="49" customFormat="1" ht="15.75" customHeight="1">
      <c r="A84" s="230">
        <f t="shared" si="0"/>
        <v>0</v>
      </c>
      <c r="B84" s="231"/>
      <c r="C84" s="232"/>
      <c r="D84" s="143"/>
      <c r="E84" s="234"/>
      <c r="F84" s="224"/>
      <c r="G84" s="225"/>
      <c r="H84" s="226"/>
      <c r="I84" s="226"/>
      <c r="J84" s="226"/>
      <c r="K84" s="164"/>
      <c r="L84" s="165"/>
      <c r="M84" s="151"/>
      <c r="N84" s="152"/>
      <c r="O84" s="152"/>
      <c r="P84" s="152"/>
      <c r="Q84" s="153"/>
    </row>
    <row r="85" spans="1:22" s="49" customFormat="1" ht="20.25" customHeight="1">
      <c r="A85" s="227">
        <f t="shared" si="0"/>
        <v>0</v>
      </c>
      <c r="B85" s="228"/>
      <c r="C85" s="229"/>
      <c r="D85" s="142">
        <f>+D34</f>
        <v>0</v>
      </c>
      <c r="E85" s="233">
        <f>+E34</f>
        <v>0</v>
      </c>
      <c r="F85" s="223">
        <f>+F34</f>
        <v>0</v>
      </c>
      <c r="G85" s="157">
        <f>+G34</f>
        <v>0</v>
      </c>
      <c r="H85" s="158"/>
      <c r="I85" s="159"/>
      <c r="J85" s="159"/>
      <c r="K85" s="162">
        <f>+K34</f>
        <v>0</v>
      </c>
      <c r="L85" s="163"/>
      <c r="M85" s="148">
        <f>+M34</f>
        <v>0</v>
      </c>
      <c r="N85" s="149"/>
      <c r="O85" s="149"/>
      <c r="P85" s="149"/>
      <c r="Q85" s="150"/>
    </row>
    <row r="86" spans="1:22" s="49" customFormat="1" ht="15.75" customHeight="1">
      <c r="A86" s="230">
        <f t="shared" si="0"/>
        <v>0</v>
      </c>
      <c r="B86" s="231"/>
      <c r="C86" s="232"/>
      <c r="D86" s="143"/>
      <c r="E86" s="234"/>
      <c r="F86" s="224"/>
      <c r="G86" s="225"/>
      <c r="H86" s="226"/>
      <c r="I86" s="226"/>
      <c r="J86" s="226"/>
      <c r="K86" s="164"/>
      <c r="L86" s="165"/>
      <c r="M86" s="151"/>
      <c r="N86" s="152"/>
      <c r="O86" s="152"/>
      <c r="P86" s="152"/>
      <c r="Q86" s="153"/>
    </row>
    <row r="87" spans="1:22" s="49" customFormat="1" ht="20.25" customHeight="1">
      <c r="A87" s="227">
        <f t="shared" si="0"/>
        <v>0</v>
      </c>
      <c r="B87" s="228"/>
      <c r="C87" s="229"/>
      <c r="D87" s="142">
        <f>+D36</f>
        <v>0</v>
      </c>
      <c r="E87" s="233">
        <f>+E36</f>
        <v>0</v>
      </c>
      <c r="F87" s="223">
        <f>+F36</f>
        <v>0</v>
      </c>
      <c r="G87" s="157">
        <f>+G36</f>
        <v>0</v>
      </c>
      <c r="H87" s="158"/>
      <c r="I87" s="159"/>
      <c r="J87" s="159"/>
      <c r="K87" s="162">
        <f>+K36</f>
        <v>0</v>
      </c>
      <c r="L87" s="163"/>
      <c r="M87" s="148">
        <f>+M36</f>
        <v>0</v>
      </c>
      <c r="N87" s="149"/>
      <c r="O87" s="149"/>
      <c r="P87" s="149"/>
      <c r="Q87" s="150"/>
    </row>
    <row r="88" spans="1:22" s="49" customFormat="1" ht="15.75" customHeight="1">
      <c r="A88" s="230">
        <f t="shared" si="0"/>
        <v>0</v>
      </c>
      <c r="B88" s="231"/>
      <c r="C88" s="232"/>
      <c r="D88" s="143"/>
      <c r="E88" s="234"/>
      <c r="F88" s="224"/>
      <c r="G88" s="225"/>
      <c r="H88" s="226"/>
      <c r="I88" s="226"/>
      <c r="J88" s="226"/>
      <c r="K88" s="164"/>
      <c r="L88" s="165"/>
      <c r="M88" s="151"/>
      <c r="N88" s="152"/>
      <c r="O88" s="152"/>
      <c r="P88" s="152"/>
      <c r="Q88" s="153"/>
    </row>
    <row r="89" spans="1:22" ht="20.25" customHeight="1">
      <c r="A89" s="227">
        <f t="shared" si="0"/>
        <v>0</v>
      </c>
      <c r="B89" s="228"/>
      <c r="C89" s="229"/>
      <c r="D89" s="142">
        <f>$D$38</f>
        <v>0</v>
      </c>
      <c r="E89" s="233">
        <f>+E38</f>
        <v>0</v>
      </c>
      <c r="F89" s="223">
        <f>+F38</f>
        <v>0</v>
      </c>
      <c r="G89" s="157">
        <f>+G38</f>
        <v>0</v>
      </c>
      <c r="H89" s="158"/>
      <c r="I89" s="159"/>
      <c r="J89" s="159"/>
      <c r="K89" s="162">
        <f>+K38</f>
        <v>0</v>
      </c>
      <c r="L89" s="163"/>
      <c r="M89" s="148">
        <f>+M38</f>
        <v>0</v>
      </c>
      <c r="N89" s="149"/>
      <c r="O89" s="149"/>
      <c r="P89" s="149"/>
      <c r="Q89" s="150"/>
    </row>
    <row r="90" spans="1:22" ht="15.75" customHeight="1">
      <c r="A90" s="230">
        <f t="shared" si="0"/>
        <v>0</v>
      </c>
      <c r="B90" s="231"/>
      <c r="C90" s="232"/>
      <c r="D90" s="143"/>
      <c r="E90" s="234"/>
      <c r="F90" s="224"/>
      <c r="G90" s="225"/>
      <c r="H90" s="226"/>
      <c r="I90" s="226"/>
      <c r="J90" s="226"/>
      <c r="K90" s="164"/>
      <c r="L90" s="165"/>
      <c r="M90" s="151"/>
      <c r="N90" s="152"/>
      <c r="O90" s="152"/>
      <c r="P90" s="152"/>
      <c r="Q90" s="153"/>
    </row>
    <row r="91" spans="1:22" ht="30" customHeight="1">
      <c r="A91" s="344" t="str">
        <f>$A$40</f>
        <v>品代計</v>
      </c>
      <c r="B91" s="345"/>
      <c r="C91" s="346"/>
      <c r="D91" s="314"/>
      <c r="E91" s="315"/>
      <c r="F91" s="316"/>
      <c r="G91" s="157" t="str">
        <f>+G40</f>
        <v/>
      </c>
      <c r="H91" s="158"/>
      <c r="I91" s="159"/>
      <c r="J91" s="159"/>
      <c r="K91" s="97"/>
      <c r="L91" s="60"/>
      <c r="M91" s="145"/>
      <c r="N91" s="146"/>
      <c r="O91" s="146"/>
      <c r="P91" s="146"/>
      <c r="Q91" s="147"/>
    </row>
    <row r="92" spans="1:22" ht="30" customHeight="1">
      <c r="A92" s="197" t="str">
        <f>$A$41</f>
        <v>消費税相当額</v>
      </c>
      <c r="B92" s="198"/>
      <c r="C92" s="199"/>
      <c r="D92" s="61"/>
      <c r="E92" s="62"/>
      <c r="F92" s="63"/>
      <c r="G92" s="157" t="str">
        <f>+G41</f>
        <v/>
      </c>
      <c r="H92" s="158"/>
      <c r="I92" s="159"/>
      <c r="J92" s="159"/>
      <c r="K92" s="98"/>
      <c r="L92" s="68"/>
      <c r="M92" s="209"/>
      <c r="N92" s="210"/>
      <c r="O92" s="210"/>
      <c r="P92" s="210"/>
      <c r="Q92" s="211"/>
      <c r="R92" s="55"/>
      <c r="T92" s="52"/>
    </row>
    <row r="93" spans="1:22" ht="30" customHeight="1">
      <c r="A93" s="197" t="str">
        <f>$A$42</f>
        <v>合　　計</v>
      </c>
      <c r="B93" s="198"/>
      <c r="C93" s="199"/>
      <c r="D93" s="311">
        <f>$E$42</f>
        <v>0</v>
      </c>
      <c r="E93" s="312"/>
      <c r="F93" s="313"/>
      <c r="G93" s="154" t="str">
        <f>+G42</f>
        <v/>
      </c>
      <c r="H93" s="155"/>
      <c r="I93" s="156"/>
      <c r="J93" s="156"/>
      <c r="K93" s="99"/>
      <c r="L93" s="59"/>
      <c r="M93" s="212"/>
      <c r="N93" s="213"/>
      <c r="O93" s="213"/>
      <c r="P93" s="213"/>
      <c r="Q93" s="214"/>
    </row>
    <row r="94" spans="1:22" ht="9.75" customHeight="1"/>
    <row r="95" spans="1:22" ht="9" customHeight="1">
      <c r="A95" s="78"/>
      <c r="B95" s="78"/>
      <c r="C95" s="76"/>
      <c r="D95" s="76"/>
      <c r="E95" s="76"/>
      <c r="F95" s="76"/>
      <c r="G95" s="73"/>
      <c r="H95" s="75"/>
      <c r="I95" s="73"/>
      <c r="J95" s="73"/>
      <c r="K95" s="73"/>
      <c r="L95" s="73"/>
      <c r="M95" s="73"/>
      <c r="N95" s="73"/>
      <c r="O95" s="73"/>
      <c r="P95" s="73"/>
      <c r="Q95" s="49"/>
      <c r="S95" s="52"/>
      <c r="V95" s="1"/>
    </row>
    <row r="96" spans="1:22" ht="15.75" customHeight="1">
      <c r="A96" s="335" t="s">
        <v>49</v>
      </c>
      <c r="B96" s="336"/>
      <c r="C96" s="337"/>
      <c r="D96" s="197" t="s">
        <v>17</v>
      </c>
      <c r="E96" s="198"/>
      <c r="F96" s="199"/>
      <c r="G96" s="39" t="s">
        <v>70</v>
      </c>
      <c r="H96" s="40"/>
      <c r="I96" s="47"/>
      <c r="J96" s="47"/>
      <c r="K96" s="47"/>
      <c r="L96" s="47"/>
      <c r="M96" s="47"/>
      <c r="N96" s="40" t="s">
        <v>31</v>
      </c>
      <c r="O96" s="40"/>
      <c r="P96" s="47"/>
      <c r="Q96" s="48"/>
    </row>
    <row r="97" spans="1:17" ht="41.25" customHeight="1">
      <c r="A97" s="79"/>
      <c r="B97" s="40"/>
      <c r="C97" s="41"/>
      <c r="D97" s="39"/>
      <c r="E97" s="40"/>
      <c r="F97" s="41"/>
      <c r="G97" s="39"/>
      <c r="H97" s="40"/>
      <c r="I97" s="40"/>
      <c r="J97" s="40"/>
      <c r="K97" s="40"/>
      <c r="L97" s="40"/>
      <c r="M97" s="40"/>
      <c r="N97" s="40"/>
      <c r="O97" s="40"/>
      <c r="P97" s="40"/>
      <c r="Q97" s="41"/>
    </row>
    <row r="98" spans="1:17" ht="9" customHeight="1"/>
    <row r="99" spans="1:17" ht="15.75" customHeight="1">
      <c r="A99" s="21"/>
      <c r="N99" s="332" t="s">
        <v>10</v>
      </c>
      <c r="O99" s="333"/>
      <c r="P99" s="333"/>
      <c r="Q99" s="334"/>
    </row>
    <row r="100" spans="1:17" ht="15.75" customHeight="1">
      <c r="N100" s="42"/>
      <c r="O100" s="43"/>
      <c r="P100" s="43"/>
      <c r="Q100" s="25"/>
    </row>
    <row r="101" spans="1:17" s="49" customFormat="1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44"/>
      <c r="O101" s="7"/>
      <c r="P101" s="7"/>
      <c r="Q101" s="45"/>
    </row>
    <row r="102" spans="1:17" s="49" customFormat="1" ht="15.75" customHeight="1">
      <c r="A102" s="136"/>
      <c r="B102" s="136"/>
      <c r="C102" s="136"/>
      <c r="D102" s="136"/>
      <c r="E102" s="136"/>
      <c r="F102" s="136"/>
      <c r="G102" s="136"/>
      <c r="H102" s="136"/>
      <c r="I102" s="136"/>
      <c r="J102" s="136"/>
      <c r="K102" s="136"/>
      <c r="L102" s="136"/>
      <c r="M102" s="136"/>
      <c r="N102" s="136"/>
      <c r="O102" s="136"/>
      <c r="P102" s="137"/>
      <c r="Q102" s="137"/>
    </row>
    <row r="103" spans="1:17" s="49" customFormat="1" ht="15.75" customHeight="1">
      <c r="A103" s="136"/>
      <c r="B103" s="136"/>
      <c r="C103" s="136"/>
      <c r="D103" s="136"/>
      <c r="E103" s="136"/>
      <c r="F103" s="136"/>
      <c r="G103" s="136"/>
      <c r="H103" s="136"/>
      <c r="I103" s="136"/>
      <c r="J103" s="136"/>
      <c r="K103" s="136"/>
      <c r="L103" s="136"/>
      <c r="M103" s="136"/>
      <c r="N103" s="136"/>
      <c r="O103" s="136"/>
      <c r="P103" s="136"/>
      <c r="Q103" s="136"/>
    </row>
    <row r="104" spans="1:17" s="49" customFormat="1" ht="27" customHeight="1">
      <c r="A104" s="46" t="s">
        <v>27</v>
      </c>
      <c r="B104" s="1"/>
      <c r="C104" s="1"/>
      <c r="D104" s="215" t="s">
        <v>30</v>
      </c>
      <c r="E104" s="215"/>
      <c r="F104" s="215"/>
      <c r="G104" s="215"/>
      <c r="H104" s="215"/>
      <c r="I104" s="215"/>
      <c r="J104" s="2"/>
      <c r="K104" s="2"/>
      <c r="L104" s="2"/>
      <c r="M104" s="1"/>
      <c r="N104" s="1"/>
      <c r="O104" s="1"/>
      <c r="P104" s="22" t="s">
        <v>21</v>
      </c>
      <c r="Q104" s="3">
        <f>$Q$2</f>
        <v>3</v>
      </c>
    </row>
    <row r="105" spans="1:17" s="49" customFormat="1" ht="22.5" customHeight="1">
      <c r="A105" s="1"/>
      <c r="B105" s="4"/>
      <c r="C105" s="4"/>
      <c r="D105" s="4"/>
      <c r="E105" s="338">
        <f>$E$3</f>
        <v>0</v>
      </c>
      <c r="F105" s="338"/>
      <c r="G105" s="338"/>
      <c r="H105" s="338"/>
      <c r="I105" s="5"/>
      <c r="J105" s="5"/>
      <c r="K105" s="5"/>
      <c r="L105" s="5"/>
      <c r="M105" s="4"/>
      <c r="N105" s="4"/>
      <c r="O105" s="4"/>
      <c r="P105" s="144"/>
      <c r="Q105" s="144"/>
    </row>
    <row r="106" spans="1:17" s="49" customFormat="1" ht="23.25" customHeight="1">
      <c r="A106" s="84" t="s">
        <v>73</v>
      </c>
      <c r="B106" s="6"/>
      <c r="C106" s="6"/>
      <c r="D106" s="7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8"/>
      <c r="Q106" s="8"/>
    </row>
    <row r="107" spans="1:17" s="49" customFormat="1" ht="18" customHeight="1">
      <c r="A107" s="1"/>
      <c r="B107" s="1"/>
      <c r="C107" s="1"/>
      <c r="D107" s="1"/>
      <c r="E107" s="1"/>
      <c r="F107" s="1"/>
      <c r="G107" s="1"/>
      <c r="H107" s="1" t="s">
        <v>23</v>
      </c>
      <c r="I107" s="141">
        <f>$I$5</f>
        <v>0</v>
      </c>
      <c r="J107" s="141"/>
      <c r="K107" s="141"/>
      <c r="L107" s="141"/>
      <c r="M107" s="141"/>
      <c r="N107" s="141"/>
      <c r="O107" s="141"/>
      <c r="P107" s="141"/>
      <c r="Q107" s="141"/>
    </row>
    <row r="108" spans="1:17" s="49" customFormat="1" ht="18" customHeight="1">
      <c r="A108" s="9" t="s">
        <v>3</v>
      </c>
      <c r="B108" s="216">
        <f>$B$6</f>
        <v>0</v>
      </c>
      <c r="C108" s="216"/>
      <c r="D108" s="216"/>
      <c r="E108" s="1"/>
      <c r="F108" s="1"/>
      <c r="G108" s="1"/>
      <c r="H108" s="1" t="s">
        <v>0</v>
      </c>
      <c r="I108" s="196">
        <f>$I$6</f>
        <v>0</v>
      </c>
      <c r="J108" s="196"/>
      <c r="K108" s="196"/>
      <c r="L108" s="196"/>
      <c r="M108" s="196"/>
      <c r="N108" s="196"/>
      <c r="O108" s="196"/>
      <c r="P108" s="196"/>
      <c r="Q108" s="196"/>
    </row>
    <row r="109" spans="1:17" s="49" customFormat="1" ht="18" customHeight="1">
      <c r="A109" s="1"/>
      <c r="B109" s="1"/>
      <c r="C109" s="1"/>
      <c r="D109" s="1"/>
      <c r="E109" s="1"/>
      <c r="F109" s="1"/>
      <c r="G109" s="1"/>
      <c r="H109" s="1" t="s">
        <v>1</v>
      </c>
      <c r="I109" s="196">
        <f>$I$7</f>
        <v>0</v>
      </c>
      <c r="J109" s="196"/>
      <c r="K109" s="196"/>
      <c r="L109" s="196"/>
      <c r="M109" s="196"/>
      <c r="N109" s="196"/>
      <c r="O109" s="196"/>
      <c r="P109" s="196"/>
      <c r="Q109" s="23"/>
    </row>
    <row r="110" spans="1:17" s="49" customFormat="1" ht="18" customHeight="1">
      <c r="A110" s="220">
        <f>$A$8</f>
        <v>0</v>
      </c>
      <c r="B110" s="222">
        <f>$B$8</f>
        <v>0</v>
      </c>
      <c r="C110" s="222"/>
      <c r="D110" s="222"/>
      <c r="E110" s="1"/>
      <c r="F110" s="1"/>
      <c r="G110" s="1"/>
      <c r="H110" s="1" t="s">
        <v>2</v>
      </c>
      <c r="I110" s="141">
        <f>$I$8</f>
        <v>0</v>
      </c>
      <c r="J110" s="141"/>
      <c r="K110" s="141"/>
      <c r="L110" s="141"/>
      <c r="M110" s="141"/>
      <c r="N110" s="141"/>
      <c r="O110" s="141"/>
      <c r="P110" s="141"/>
      <c r="Q110" s="141"/>
    </row>
    <row r="111" spans="1:17" s="49" customFormat="1" ht="18" customHeight="1">
      <c r="A111" s="221"/>
      <c r="B111" s="140">
        <f>$B$9</f>
        <v>0</v>
      </c>
      <c r="C111" s="140"/>
      <c r="D111" s="140"/>
      <c r="E111" s="1"/>
      <c r="F111" s="1"/>
      <c r="G111" s="77"/>
      <c r="H111" s="247" t="s">
        <v>45</v>
      </c>
      <c r="I111" s="247"/>
      <c r="J111" s="87" t="str">
        <f>$J$9</f>
        <v>T</v>
      </c>
      <c r="K111" s="101">
        <f>+K60</f>
        <v>0</v>
      </c>
      <c r="L111" s="101" t="s">
        <v>54</v>
      </c>
      <c r="M111" s="101">
        <f>+M60</f>
        <v>0</v>
      </c>
      <c r="N111" s="95" t="s">
        <v>54</v>
      </c>
      <c r="O111" s="101">
        <f>+O60</f>
        <v>0</v>
      </c>
      <c r="P111" s="95" t="s">
        <v>54</v>
      </c>
      <c r="Q111" s="101">
        <f>+Q60</f>
        <v>0</v>
      </c>
    </row>
    <row r="112" spans="1:17" s="49" customFormat="1" ht="7.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</row>
    <row r="113" spans="1:17" s="49" customFormat="1" ht="9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</row>
    <row r="114" spans="1:17" s="49" customFormat="1" ht="18" customHeight="1">
      <c r="A114" s="295" t="s">
        <v>51</v>
      </c>
      <c r="B114" s="296"/>
      <c r="C114" s="297"/>
      <c r="D114" s="281" t="s">
        <v>5</v>
      </c>
      <c r="E114" s="281" t="s">
        <v>6</v>
      </c>
      <c r="F114" s="281" t="s">
        <v>7</v>
      </c>
      <c r="G114" s="253" t="s">
        <v>42</v>
      </c>
      <c r="H114" s="254"/>
      <c r="I114" s="254"/>
      <c r="J114" s="254"/>
      <c r="K114" s="254"/>
      <c r="L114" s="89"/>
      <c r="M114" s="253" t="s">
        <v>36</v>
      </c>
      <c r="N114" s="254"/>
      <c r="O114" s="254"/>
      <c r="P114" s="254"/>
      <c r="Q114" s="255"/>
    </row>
    <row r="115" spans="1:17" s="49" customFormat="1" ht="15" customHeight="1">
      <c r="A115" s="304" t="s">
        <v>9</v>
      </c>
      <c r="B115" s="305"/>
      <c r="C115" s="306"/>
      <c r="D115" s="282"/>
      <c r="E115" s="282"/>
      <c r="F115" s="282"/>
      <c r="G115" s="256"/>
      <c r="H115" s="257"/>
      <c r="I115" s="257"/>
      <c r="J115" s="257"/>
      <c r="K115" s="257"/>
      <c r="L115" s="90"/>
      <c r="M115" s="256"/>
      <c r="N115" s="257"/>
      <c r="O115" s="257"/>
      <c r="P115" s="257"/>
      <c r="Q115" s="258"/>
    </row>
    <row r="116" spans="1:17" s="49" customFormat="1" ht="20.25" customHeight="1">
      <c r="A116" s="227">
        <f t="shared" ref="A116:A141" si="1">+A14</f>
        <v>0</v>
      </c>
      <c r="B116" s="228"/>
      <c r="C116" s="229"/>
      <c r="D116" s="142">
        <f>+D14</f>
        <v>0</v>
      </c>
      <c r="E116" s="233">
        <f>$E$14</f>
        <v>0</v>
      </c>
      <c r="F116" s="223">
        <f>$F$14</f>
        <v>0</v>
      </c>
      <c r="G116" s="157">
        <f>+G14</f>
        <v>0</v>
      </c>
      <c r="H116" s="158"/>
      <c r="I116" s="159"/>
      <c r="J116" s="159"/>
      <c r="K116" s="162">
        <f>+K14</f>
        <v>0</v>
      </c>
      <c r="L116" s="163"/>
      <c r="M116" s="148">
        <f>+M14</f>
        <v>0</v>
      </c>
      <c r="N116" s="149"/>
      <c r="O116" s="149"/>
      <c r="P116" s="149"/>
      <c r="Q116" s="150"/>
    </row>
    <row r="117" spans="1:17" s="49" customFormat="1" ht="15.75" customHeight="1">
      <c r="A117" s="230">
        <f t="shared" si="1"/>
        <v>0</v>
      </c>
      <c r="B117" s="231"/>
      <c r="C117" s="232"/>
      <c r="D117" s="143"/>
      <c r="E117" s="234"/>
      <c r="F117" s="224"/>
      <c r="G117" s="225"/>
      <c r="H117" s="226"/>
      <c r="I117" s="226"/>
      <c r="J117" s="226"/>
      <c r="K117" s="164"/>
      <c r="L117" s="165"/>
      <c r="M117" s="151"/>
      <c r="N117" s="152"/>
      <c r="O117" s="152"/>
      <c r="P117" s="152"/>
      <c r="Q117" s="153"/>
    </row>
    <row r="118" spans="1:17" s="49" customFormat="1" ht="20.25" customHeight="1">
      <c r="A118" s="227">
        <f t="shared" si="1"/>
        <v>0</v>
      </c>
      <c r="B118" s="228"/>
      <c r="C118" s="229"/>
      <c r="D118" s="142">
        <f>+D16</f>
        <v>0</v>
      </c>
      <c r="E118" s="233">
        <f>+E67</f>
        <v>0</v>
      </c>
      <c r="F118" s="223">
        <f>+F67</f>
        <v>0</v>
      </c>
      <c r="G118" s="157">
        <f>+G16</f>
        <v>0</v>
      </c>
      <c r="H118" s="158"/>
      <c r="I118" s="159"/>
      <c r="J118" s="159"/>
      <c r="K118" s="162">
        <f>+K16</f>
        <v>0</v>
      </c>
      <c r="L118" s="163"/>
      <c r="M118" s="148">
        <f>+M16</f>
        <v>0</v>
      </c>
      <c r="N118" s="149"/>
      <c r="O118" s="149"/>
      <c r="P118" s="149"/>
      <c r="Q118" s="150"/>
    </row>
    <row r="119" spans="1:17" s="49" customFormat="1" ht="15.75" customHeight="1">
      <c r="A119" s="230">
        <f t="shared" si="1"/>
        <v>0</v>
      </c>
      <c r="B119" s="231"/>
      <c r="C119" s="232"/>
      <c r="D119" s="143"/>
      <c r="E119" s="234"/>
      <c r="F119" s="224"/>
      <c r="G119" s="225"/>
      <c r="H119" s="226"/>
      <c r="I119" s="226"/>
      <c r="J119" s="226"/>
      <c r="K119" s="164"/>
      <c r="L119" s="165"/>
      <c r="M119" s="151"/>
      <c r="N119" s="152"/>
      <c r="O119" s="152"/>
      <c r="P119" s="152"/>
      <c r="Q119" s="153"/>
    </row>
    <row r="120" spans="1:17" s="49" customFormat="1" ht="20.25" customHeight="1">
      <c r="A120" s="227">
        <f t="shared" si="1"/>
        <v>0</v>
      </c>
      <c r="B120" s="228"/>
      <c r="C120" s="229"/>
      <c r="D120" s="142">
        <f>+D18</f>
        <v>0</v>
      </c>
      <c r="E120" s="233">
        <f>+E69</f>
        <v>0</v>
      </c>
      <c r="F120" s="223">
        <f>+F69</f>
        <v>0</v>
      </c>
      <c r="G120" s="157">
        <f>+G18</f>
        <v>0</v>
      </c>
      <c r="H120" s="158"/>
      <c r="I120" s="159"/>
      <c r="J120" s="159"/>
      <c r="K120" s="162">
        <f>+K18</f>
        <v>0</v>
      </c>
      <c r="L120" s="163"/>
      <c r="M120" s="148">
        <f>+M18</f>
        <v>0</v>
      </c>
      <c r="N120" s="149"/>
      <c r="O120" s="149"/>
      <c r="P120" s="149"/>
      <c r="Q120" s="150"/>
    </row>
    <row r="121" spans="1:17" s="49" customFormat="1" ht="15.75" customHeight="1">
      <c r="A121" s="230">
        <f t="shared" si="1"/>
        <v>0</v>
      </c>
      <c r="B121" s="231"/>
      <c r="C121" s="232"/>
      <c r="D121" s="143"/>
      <c r="E121" s="234"/>
      <c r="F121" s="224"/>
      <c r="G121" s="225"/>
      <c r="H121" s="226"/>
      <c r="I121" s="226"/>
      <c r="J121" s="226"/>
      <c r="K121" s="164"/>
      <c r="L121" s="165"/>
      <c r="M121" s="151"/>
      <c r="N121" s="152"/>
      <c r="O121" s="152"/>
      <c r="P121" s="152"/>
      <c r="Q121" s="153"/>
    </row>
    <row r="122" spans="1:17" s="49" customFormat="1" ht="20.25" customHeight="1">
      <c r="A122" s="227">
        <f t="shared" si="1"/>
        <v>0</v>
      </c>
      <c r="B122" s="228"/>
      <c r="C122" s="229"/>
      <c r="D122" s="142">
        <f>+D20</f>
        <v>0</v>
      </c>
      <c r="E122" s="233">
        <f>+E71</f>
        <v>0</v>
      </c>
      <c r="F122" s="328">
        <f>+F71</f>
        <v>0</v>
      </c>
      <c r="G122" s="157">
        <f>+G20</f>
        <v>0</v>
      </c>
      <c r="H122" s="158"/>
      <c r="I122" s="159"/>
      <c r="J122" s="159"/>
      <c r="K122" s="162">
        <f>+K20</f>
        <v>0</v>
      </c>
      <c r="L122" s="163"/>
      <c r="M122" s="148">
        <f>+M20</f>
        <v>0</v>
      </c>
      <c r="N122" s="149"/>
      <c r="O122" s="149"/>
      <c r="P122" s="149"/>
      <c r="Q122" s="150"/>
    </row>
    <row r="123" spans="1:17" s="49" customFormat="1" ht="15.75" customHeight="1">
      <c r="A123" s="230">
        <f t="shared" si="1"/>
        <v>0</v>
      </c>
      <c r="B123" s="231"/>
      <c r="C123" s="232"/>
      <c r="D123" s="143"/>
      <c r="E123" s="234"/>
      <c r="F123" s="329"/>
      <c r="G123" s="225"/>
      <c r="H123" s="226"/>
      <c r="I123" s="226"/>
      <c r="J123" s="226"/>
      <c r="K123" s="164"/>
      <c r="L123" s="165"/>
      <c r="M123" s="151"/>
      <c r="N123" s="152"/>
      <c r="O123" s="152"/>
      <c r="P123" s="152"/>
      <c r="Q123" s="153"/>
    </row>
    <row r="124" spans="1:17" s="49" customFormat="1" ht="20.25" customHeight="1">
      <c r="A124" s="227">
        <f t="shared" si="1"/>
        <v>0</v>
      </c>
      <c r="B124" s="228"/>
      <c r="C124" s="229"/>
      <c r="D124" s="142">
        <f>+D22</f>
        <v>0</v>
      </c>
      <c r="E124" s="233">
        <f>+E73</f>
        <v>0</v>
      </c>
      <c r="F124" s="223">
        <f>+F73</f>
        <v>0</v>
      </c>
      <c r="G124" s="157">
        <f>+G22</f>
        <v>0</v>
      </c>
      <c r="H124" s="158"/>
      <c r="I124" s="159"/>
      <c r="J124" s="159"/>
      <c r="K124" s="162">
        <f>+K22</f>
        <v>0</v>
      </c>
      <c r="L124" s="163"/>
      <c r="M124" s="148">
        <f>+M22</f>
        <v>0</v>
      </c>
      <c r="N124" s="149"/>
      <c r="O124" s="149"/>
      <c r="P124" s="149"/>
      <c r="Q124" s="150"/>
    </row>
    <row r="125" spans="1:17" s="49" customFormat="1" ht="15.75" customHeight="1">
      <c r="A125" s="230">
        <f t="shared" si="1"/>
        <v>0</v>
      </c>
      <c r="B125" s="231"/>
      <c r="C125" s="232"/>
      <c r="D125" s="143"/>
      <c r="E125" s="234"/>
      <c r="F125" s="224"/>
      <c r="G125" s="225"/>
      <c r="H125" s="226"/>
      <c r="I125" s="226"/>
      <c r="J125" s="226"/>
      <c r="K125" s="164"/>
      <c r="L125" s="165"/>
      <c r="M125" s="151"/>
      <c r="N125" s="152"/>
      <c r="O125" s="152"/>
      <c r="P125" s="152"/>
      <c r="Q125" s="153"/>
    </row>
    <row r="126" spans="1:17" s="49" customFormat="1" ht="20.25" customHeight="1">
      <c r="A126" s="227">
        <f t="shared" si="1"/>
        <v>0</v>
      </c>
      <c r="B126" s="228"/>
      <c r="C126" s="229"/>
      <c r="D126" s="142">
        <f>+D24</f>
        <v>0</v>
      </c>
      <c r="E126" s="233">
        <f>+E75</f>
        <v>0</v>
      </c>
      <c r="F126" s="223">
        <f>+F75</f>
        <v>0</v>
      </c>
      <c r="G126" s="157">
        <f>+G24</f>
        <v>0</v>
      </c>
      <c r="H126" s="158"/>
      <c r="I126" s="159"/>
      <c r="J126" s="159"/>
      <c r="K126" s="162">
        <f>+K24</f>
        <v>0</v>
      </c>
      <c r="L126" s="163"/>
      <c r="M126" s="148">
        <f>+M24</f>
        <v>0</v>
      </c>
      <c r="N126" s="149"/>
      <c r="O126" s="149"/>
      <c r="P126" s="149"/>
      <c r="Q126" s="150"/>
    </row>
    <row r="127" spans="1:17" s="49" customFormat="1" ht="15.75" customHeight="1">
      <c r="A127" s="230">
        <f t="shared" si="1"/>
        <v>0</v>
      </c>
      <c r="B127" s="231"/>
      <c r="C127" s="232"/>
      <c r="D127" s="143"/>
      <c r="E127" s="234"/>
      <c r="F127" s="224"/>
      <c r="G127" s="225"/>
      <c r="H127" s="226"/>
      <c r="I127" s="226"/>
      <c r="J127" s="226"/>
      <c r="K127" s="164"/>
      <c r="L127" s="165"/>
      <c r="M127" s="151"/>
      <c r="N127" s="152"/>
      <c r="O127" s="152"/>
      <c r="P127" s="152"/>
      <c r="Q127" s="153"/>
    </row>
    <row r="128" spans="1:17" s="49" customFormat="1" ht="20.25" customHeight="1">
      <c r="A128" s="227">
        <f t="shared" si="1"/>
        <v>0</v>
      </c>
      <c r="B128" s="228"/>
      <c r="C128" s="229"/>
      <c r="D128" s="142">
        <f>+D26</f>
        <v>0</v>
      </c>
      <c r="E128" s="233">
        <f>+E77</f>
        <v>0</v>
      </c>
      <c r="F128" s="223">
        <f>+F77</f>
        <v>0</v>
      </c>
      <c r="G128" s="157">
        <f>+G26</f>
        <v>0</v>
      </c>
      <c r="H128" s="158"/>
      <c r="I128" s="159"/>
      <c r="J128" s="159"/>
      <c r="K128" s="162">
        <f>+K26</f>
        <v>0</v>
      </c>
      <c r="L128" s="163"/>
      <c r="M128" s="148">
        <f>+M26</f>
        <v>0</v>
      </c>
      <c r="N128" s="149"/>
      <c r="O128" s="149"/>
      <c r="P128" s="149"/>
      <c r="Q128" s="150"/>
    </row>
    <row r="129" spans="1:20" s="49" customFormat="1" ht="15.75" customHeight="1">
      <c r="A129" s="230">
        <f t="shared" si="1"/>
        <v>0</v>
      </c>
      <c r="B129" s="231"/>
      <c r="C129" s="232"/>
      <c r="D129" s="143"/>
      <c r="E129" s="234"/>
      <c r="F129" s="224"/>
      <c r="G129" s="225"/>
      <c r="H129" s="226"/>
      <c r="I129" s="226"/>
      <c r="J129" s="226"/>
      <c r="K129" s="164"/>
      <c r="L129" s="165"/>
      <c r="M129" s="151"/>
      <c r="N129" s="152"/>
      <c r="O129" s="152"/>
      <c r="P129" s="152"/>
      <c r="Q129" s="153"/>
    </row>
    <row r="130" spans="1:20" s="49" customFormat="1" ht="20.25" customHeight="1">
      <c r="A130" s="227">
        <f t="shared" si="1"/>
        <v>0</v>
      </c>
      <c r="B130" s="228"/>
      <c r="C130" s="229"/>
      <c r="D130" s="142">
        <f>+D28</f>
        <v>0</v>
      </c>
      <c r="E130" s="233">
        <f>+E79</f>
        <v>0</v>
      </c>
      <c r="F130" s="223">
        <f>+F79</f>
        <v>0</v>
      </c>
      <c r="G130" s="157">
        <f>+G28</f>
        <v>0</v>
      </c>
      <c r="H130" s="158"/>
      <c r="I130" s="159"/>
      <c r="J130" s="159"/>
      <c r="K130" s="162">
        <f>+K28</f>
        <v>0</v>
      </c>
      <c r="L130" s="163"/>
      <c r="M130" s="148">
        <f>+M28</f>
        <v>0</v>
      </c>
      <c r="N130" s="149"/>
      <c r="O130" s="149"/>
      <c r="P130" s="149"/>
      <c r="Q130" s="150"/>
    </row>
    <row r="131" spans="1:20" s="49" customFormat="1" ht="15.75" customHeight="1">
      <c r="A131" s="230">
        <f t="shared" si="1"/>
        <v>0</v>
      </c>
      <c r="B131" s="231"/>
      <c r="C131" s="232"/>
      <c r="D131" s="143"/>
      <c r="E131" s="234"/>
      <c r="F131" s="224"/>
      <c r="G131" s="225"/>
      <c r="H131" s="226"/>
      <c r="I131" s="226"/>
      <c r="J131" s="226"/>
      <c r="K131" s="164"/>
      <c r="L131" s="165"/>
      <c r="M131" s="151"/>
      <c r="N131" s="152"/>
      <c r="O131" s="152"/>
      <c r="P131" s="152"/>
      <c r="Q131" s="153"/>
    </row>
    <row r="132" spans="1:20" s="49" customFormat="1" ht="20.25" customHeight="1">
      <c r="A132" s="227">
        <f t="shared" si="1"/>
        <v>0</v>
      </c>
      <c r="B132" s="228"/>
      <c r="C132" s="229"/>
      <c r="D132" s="142">
        <f>+D30</f>
        <v>0</v>
      </c>
      <c r="E132" s="233">
        <f>+E81</f>
        <v>0</v>
      </c>
      <c r="F132" s="328">
        <f>+F81</f>
        <v>0</v>
      </c>
      <c r="G132" s="157">
        <f>+G30</f>
        <v>0</v>
      </c>
      <c r="H132" s="158"/>
      <c r="I132" s="159"/>
      <c r="J132" s="159"/>
      <c r="K132" s="162">
        <f>+K30</f>
        <v>0</v>
      </c>
      <c r="L132" s="163"/>
      <c r="M132" s="148">
        <f>+M30</f>
        <v>0</v>
      </c>
      <c r="N132" s="149"/>
      <c r="O132" s="149"/>
      <c r="P132" s="149"/>
      <c r="Q132" s="150"/>
    </row>
    <row r="133" spans="1:20" s="49" customFormat="1" ht="15.75" customHeight="1">
      <c r="A133" s="230">
        <f t="shared" si="1"/>
        <v>0</v>
      </c>
      <c r="B133" s="231"/>
      <c r="C133" s="232"/>
      <c r="D133" s="143"/>
      <c r="E133" s="234"/>
      <c r="F133" s="329"/>
      <c r="G133" s="225"/>
      <c r="H133" s="226"/>
      <c r="I133" s="226"/>
      <c r="J133" s="226"/>
      <c r="K133" s="164"/>
      <c r="L133" s="165"/>
      <c r="M133" s="151"/>
      <c r="N133" s="152"/>
      <c r="O133" s="152"/>
      <c r="P133" s="152"/>
      <c r="Q133" s="153"/>
    </row>
    <row r="134" spans="1:20" s="49" customFormat="1" ht="20.25" customHeight="1">
      <c r="A134" s="227">
        <f t="shared" si="1"/>
        <v>0</v>
      </c>
      <c r="B134" s="228"/>
      <c r="C134" s="229"/>
      <c r="D134" s="142">
        <f>+D32</f>
        <v>0</v>
      </c>
      <c r="E134" s="233">
        <f>+E83</f>
        <v>0</v>
      </c>
      <c r="F134" s="223">
        <f>+F83</f>
        <v>0</v>
      </c>
      <c r="G134" s="157">
        <f>+G32</f>
        <v>0</v>
      </c>
      <c r="H134" s="158"/>
      <c r="I134" s="159"/>
      <c r="J134" s="159"/>
      <c r="K134" s="162">
        <f>+K32</f>
        <v>0</v>
      </c>
      <c r="L134" s="163"/>
      <c r="M134" s="148">
        <f>+M32</f>
        <v>0</v>
      </c>
      <c r="N134" s="149"/>
      <c r="O134" s="149"/>
      <c r="P134" s="149"/>
      <c r="Q134" s="150"/>
    </row>
    <row r="135" spans="1:20" s="49" customFormat="1" ht="15.75" customHeight="1">
      <c r="A135" s="230">
        <f t="shared" si="1"/>
        <v>0</v>
      </c>
      <c r="B135" s="231"/>
      <c r="C135" s="232"/>
      <c r="D135" s="143"/>
      <c r="E135" s="234"/>
      <c r="F135" s="224"/>
      <c r="G135" s="225"/>
      <c r="H135" s="226"/>
      <c r="I135" s="226"/>
      <c r="J135" s="226"/>
      <c r="K135" s="164"/>
      <c r="L135" s="165"/>
      <c r="M135" s="151"/>
      <c r="N135" s="152"/>
      <c r="O135" s="152"/>
      <c r="P135" s="152"/>
      <c r="Q135" s="153"/>
    </row>
    <row r="136" spans="1:20" s="49" customFormat="1" ht="20.25" customHeight="1">
      <c r="A136" s="227">
        <f t="shared" si="1"/>
        <v>0</v>
      </c>
      <c r="B136" s="228"/>
      <c r="C136" s="229"/>
      <c r="D136" s="142">
        <f>+D34</f>
        <v>0</v>
      </c>
      <c r="E136" s="233">
        <f>+E85</f>
        <v>0</v>
      </c>
      <c r="F136" s="328">
        <f>+F85</f>
        <v>0</v>
      </c>
      <c r="G136" s="157">
        <f>+G34</f>
        <v>0</v>
      </c>
      <c r="H136" s="158"/>
      <c r="I136" s="159"/>
      <c r="J136" s="159"/>
      <c r="K136" s="162">
        <f>+K34</f>
        <v>0</v>
      </c>
      <c r="L136" s="163"/>
      <c r="M136" s="148">
        <f>+M34</f>
        <v>0</v>
      </c>
      <c r="N136" s="149"/>
      <c r="O136" s="149"/>
      <c r="P136" s="149"/>
      <c r="Q136" s="150"/>
    </row>
    <row r="137" spans="1:20" s="49" customFormat="1" ht="15.75" customHeight="1">
      <c r="A137" s="230">
        <f t="shared" si="1"/>
        <v>0</v>
      </c>
      <c r="B137" s="231"/>
      <c r="C137" s="232"/>
      <c r="D137" s="143"/>
      <c r="E137" s="234"/>
      <c r="F137" s="329"/>
      <c r="G137" s="225"/>
      <c r="H137" s="226"/>
      <c r="I137" s="226"/>
      <c r="J137" s="226"/>
      <c r="K137" s="164"/>
      <c r="L137" s="165"/>
      <c r="M137" s="151"/>
      <c r="N137" s="152"/>
      <c r="O137" s="152"/>
      <c r="P137" s="152"/>
      <c r="Q137" s="153"/>
    </row>
    <row r="138" spans="1:20" s="49" customFormat="1" ht="20.25" customHeight="1">
      <c r="A138" s="227">
        <f t="shared" si="1"/>
        <v>0</v>
      </c>
      <c r="B138" s="228"/>
      <c r="C138" s="229"/>
      <c r="D138" s="142">
        <f>+D36</f>
        <v>0</v>
      </c>
      <c r="E138" s="233">
        <f>+E87</f>
        <v>0</v>
      </c>
      <c r="F138" s="223">
        <f>+F87</f>
        <v>0</v>
      </c>
      <c r="G138" s="157">
        <f>+G36</f>
        <v>0</v>
      </c>
      <c r="H138" s="158"/>
      <c r="I138" s="159"/>
      <c r="J138" s="159"/>
      <c r="K138" s="162">
        <f>+K36</f>
        <v>0</v>
      </c>
      <c r="L138" s="163"/>
      <c r="M138" s="148">
        <f>+M36</f>
        <v>0</v>
      </c>
      <c r="N138" s="149"/>
      <c r="O138" s="149"/>
      <c r="P138" s="149"/>
      <c r="Q138" s="150"/>
    </row>
    <row r="139" spans="1:20" s="49" customFormat="1" ht="15.75" customHeight="1">
      <c r="A139" s="230">
        <f t="shared" si="1"/>
        <v>0</v>
      </c>
      <c r="B139" s="231"/>
      <c r="C139" s="232"/>
      <c r="D139" s="143"/>
      <c r="E139" s="234"/>
      <c r="F139" s="224"/>
      <c r="G139" s="225"/>
      <c r="H139" s="226"/>
      <c r="I139" s="226"/>
      <c r="J139" s="226"/>
      <c r="K139" s="164"/>
      <c r="L139" s="165"/>
      <c r="M139" s="151"/>
      <c r="N139" s="152"/>
      <c r="O139" s="152"/>
      <c r="P139" s="152"/>
      <c r="Q139" s="153"/>
    </row>
    <row r="140" spans="1:20" ht="20.25" customHeight="1">
      <c r="A140" s="227">
        <f t="shared" si="1"/>
        <v>0</v>
      </c>
      <c r="B140" s="228"/>
      <c r="C140" s="229"/>
      <c r="D140" s="142">
        <f>+D38</f>
        <v>0</v>
      </c>
      <c r="E140" s="233">
        <f>+E89</f>
        <v>0</v>
      </c>
      <c r="F140" s="223">
        <f>+F89</f>
        <v>0</v>
      </c>
      <c r="G140" s="157">
        <f>+G38</f>
        <v>0</v>
      </c>
      <c r="H140" s="158"/>
      <c r="I140" s="159"/>
      <c r="J140" s="159"/>
      <c r="K140" s="162">
        <f>+K38</f>
        <v>0</v>
      </c>
      <c r="L140" s="163"/>
      <c r="M140" s="148">
        <f>+M38</f>
        <v>0</v>
      </c>
      <c r="N140" s="149"/>
      <c r="O140" s="149"/>
      <c r="P140" s="149"/>
      <c r="Q140" s="150"/>
    </row>
    <row r="141" spans="1:20" ht="15.75" customHeight="1">
      <c r="A141" s="230">
        <f t="shared" si="1"/>
        <v>0</v>
      </c>
      <c r="B141" s="231"/>
      <c r="C141" s="232"/>
      <c r="D141" s="143"/>
      <c r="E141" s="234"/>
      <c r="F141" s="224"/>
      <c r="G141" s="225"/>
      <c r="H141" s="226"/>
      <c r="I141" s="226"/>
      <c r="J141" s="226"/>
      <c r="K141" s="164"/>
      <c r="L141" s="165"/>
      <c r="M141" s="151"/>
      <c r="N141" s="152"/>
      <c r="O141" s="152"/>
      <c r="P141" s="152"/>
      <c r="Q141" s="153"/>
    </row>
    <row r="142" spans="1:20" ht="30" customHeight="1">
      <c r="A142" s="344" t="str">
        <f>$A$40</f>
        <v>品代計</v>
      </c>
      <c r="B142" s="345"/>
      <c r="C142" s="346"/>
      <c r="D142" s="314"/>
      <c r="E142" s="315"/>
      <c r="F142" s="316"/>
      <c r="G142" s="157" t="str">
        <f>+G40</f>
        <v/>
      </c>
      <c r="H142" s="158"/>
      <c r="I142" s="159"/>
      <c r="J142" s="159"/>
      <c r="K142" s="97"/>
      <c r="L142" s="60"/>
      <c r="M142" s="145"/>
      <c r="N142" s="146"/>
      <c r="O142" s="146"/>
      <c r="P142" s="146"/>
      <c r="Q142" s="147"/>
    </row>
    <row r="143" spans="1:20" ht="30" customHeight="1">
      <c r="A143" s="197" t="str">
        <f>$A$41</f>
        <v>消費税相当額</v>
      </c>
      <c r="B143" s="198"/>
      <c r="C143" s="199"/>
      <c r="D143" s="61"/>
      <c r="E143" s="62"/>
      <c r="F143" s="63"/>
      <c r="G143" s="157" t="str">
        <f>+G41</f>
        <v/>
      </c>
      <c r="H143" s="158"/>
      <c r="I143" s="159"/>
      <c r="J143" s="159"/>
      <c r="K143" s="98"/>
      <c r="L143" s="68"/>
      <c r="M143" s="209"/>
      <c r="N143" s="210"/>
      <c r="O143" s="210"/>
      <c r="P143" s="210"/>
      <c r="Q143" s="211"/>
      <c r="R143" s="55"/>
      <c r="T143" s="52"/>
    </row>
    <row r="144" spans="1:20" ht="30" customHeight="1">
      <c r="A144" s="197" t="str">
        <f>$A$42</f>
        <v>合　　計</v>
      </c>
      <c r="B144" s="198"/>
      <c r="C144" s="199"/>
      <c r="D144" s="311">
        <f>$E$42</f>
        <v>0</v>
      </c>
      <c r="E144" s="312"/>
      <c r="F144" s="313"/>
      <c r="G144" s="154" t="str">
        <f>+G42</f>
        <v/>
      </c>
      <c r="H144" s="155"/>
      <c r="I144" s="156"/>
      <c r="J144" s="156"/>
      <c r="K144" s="99"/>
      <c r="L144" s="59"/>
      <c r="M144" s="212"/>
      <c r="N144" s="213"/>
      <c r="O144" s="213"/>
      <c r="P144" s="213"/>
      <c r="Q144" s="214"/>
    </row>
    <row r="145" spans="1:20" ht="9.75" customHeight="1"/>
    <row r="146" spans="1:20" ht="15.75" customHeight="1">
      <c r="A146" s="335" t="s">
        <v>49</v>
      </c>
      <c r="B146" s="336"/>
      <c r="C146" s="337"/>
      <c r="D146" s="197" t="s">
        <v>17</v>
      </c>
      <c r="E146" s="198"/>
      <c r="F146" s="199"/>
      <c r="G146" s="39" t="s">
        <v>70</v>
      </c>
      <c r="H146" s="40"/>
      <c r="I146" s="47"/>
      <c r="J146" s="47"/>
      <c r="K146" s="47"/>
      <c r="L146" s="47"/>
      <c r="M146" s="47"/>
      <c r="N146" s="40" t="s">
        <v>31</v>
      </c>
      <c r="O146" s="40"/>
      <c r="P146" s="47"/>
      <c r="Q146" s="48"/>
    </row>
    <row r="147" spans="1:20" ht="41.25" customHeight="1">
      <c r="A147" s="79"/>
      <c r="B147" s="40"/>
      <c r="C147" s="41"/>
      <c r="D147" s="39"/>
      <c r="E147" s="40"/>
      <c r="F147" s="41"/>
      <c r="G147" s="39"/>
      <c r="H147" s="40"/>
      <c r="I147" s="40"/>
      <c r="J147" s="40"/>
      <c r="K147" s="40"/>
      <c r="L147" s="40"/>
      <c r="M147" s="40"/>
      <c r="N147" s="40"/>
      <c r="O147" s="40"/>
      <c r="P147" s="40"/>
      <c r="Q147" s="41"/>
    </row>
    <row r="148" spans="1:20" ht="9" customHeight="1"/>
    <row r="149" spans="1:20" ht="15.75" customHeight="1">
      <c r="A149" s="21"/>
      <c r="N149" s="332" t="s">
        <v>10</v>
      </c>
      <c r="O149" s="333"/>
      <c r="P149" s="333"/>
      <c r="Q149" s="334"/>
    </row>
    <row r="150" spans="1:20" ht="15.75" customHeight="1">
      <c r="N150" s="42"/>
      <c r="O150" s="43"/>
      <c r="P150" s="43"/>
      <c r="Q150" s="25"/>
    </row>
    <row r="151" spans="1:20" s="49" customFormat="1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44"/>
      <c r="O151" s="7"/>
      <c r="P151" s="7"/>
      <c r="Q151" s="45"/>
    </row>
    <row r="152" spans="1:20">
      <c r="A152" s="136"/>
      <c r="B152" s="136"/>
      <c r="C152" s="136"/>
      <c r="D152" s="136"/>
      <c r="E152" s="136"/>
      <c r="F152" s="136"/>
      <c r="G152" s="136"/>
      <c r="H152" s="136"/>
      <c r="I152" s="136"/>
      <c r="J152" s="136"/>
      <c r="K152" s="136"/>
      <c r="L152" s="136"/>
      <c r="M152" s="136"/>
      <c r="N152" s="136"/>
      <c r="O152" s="136"/>
      <c r="P152" s="136"/>
      <c r="Q152" s="136"/>
    </row>
    <row r="156" spans="1:20" s="95" customFormat="1"/>
    <row r="157" spans="1:20" s="95" customFormat="1"/>
    <row r="158" spans="1:20" s="95" customFormat="1" ht="7.5" customHeight="1">
      <c r="A158" s="113"/>
      <c r="K158" s="114"/>
      <c r="L158" s="114"/>
    </row>
    <row r="159" spans="1:20" s="95" customFormat="1" ht="20.25" customHeight="1">
      <c r="B159" s="113"/>
      <c r="C159" s="113"/>
      <c r="D159" s="113"/>
      <c r="E159" s="115"/>
      <c r="F159" s="115"/>
      <c r="G159" s="115"/>
      <c r="H159" s="115"/>
      <c r="I159" s="115"/>
      <c r="J159" s="115"/>
      <c r="R159" s="116">
        <v>0.1</v>
      </c>
      <c r="S159" s="115"/>
      <c r="T159" s="115"/>
    </row>
    <row r="160" spans="1:20" s="95" customFormat="1" ht="21" customHeight="1">
      <c r="A160" s="117"/>
      <c r="B160" s="113"/>
      <c r="C160" s="113"/>
      <c r="D160" s="113"/>
      <c r="N160" s="118"/>
      <c r="O160" s="118"/>
      <c r="P160" s="118"/>
      <c r="Q160" s="118"/>
      <c r="R160" s="119" t="s">
        <v>35</v>
      </c>
      <c r="S160" s="116"/>
    </row>
    <row r="161" spans="1:19" s="95" customFormat="1" ht="15.75" customHeight="1">
      <c r="A161" s="365"/>
      <c r="B161" s="366"/>
      <c r="C161" s="366"/>
      <c r="D161" s="366"/>
      <c r="E161" s="120"/>
      <c r="I161" s="121"/>
      <c r="N161" s="122"/>
      <c r="O161" s="122"/>
      <c r="P161" s="123"/>
      <c r="Q161" s="124"/>
      <c r="R161" s="119" t="s">
        <v>33</v>
      </c>
      <c r="S161" s="116"/>
    </row>
    <row r="162" spans="1:19" s="95" customFormat="1" ht="15.75" customHeight="1">
      <c r="A162" s="365"/>
      <c r="B162" s="367"/>
      <c r="C162" s="367"/>
      <c r="D162" s="367"/>
      <c r="E162" s="368"/>
      <c r="F162" s="368"/>
      <c r="G162" s="368"/>
      <c r="H162" s="368"/>
      <c r="I162" s="368"/>
      <c r="M162" s="125"/>
      <c r="N162" s="122"/>
      <c r="O162" s="122"/>
      <c r="P162" s="123"/>
      <c r="Q162" s="123"/>
      <c r="R162" s="119" t="s">
        <v>34</v>
      </c>
      <c r="S162" s="119"/>
    </row>
    <row r="163" spans="1:19" s="95" customFormat="1" ht="9" customHeight="1">
      <c r="R163" s="126"/>
      <c r="S163" s="119"/>
    </row>
    <row r="164" spans="1:19" s="95" customFormat="1"/>
    <row r="165" spans="1:19" s="95" customFormat="1"/>
    <row r="166" spans="1:19" s="95" customFormat="1"/>
    <row r="167" spans="1:19" s="95" customFormat="1"/>
    <row r="168" spans="1:19" s="95" customFormat="1"/>
    <row r="169" spans="1:19" s="95" customFormat="1"/>
    <row r="170" spans="1:19" s="95" customFormat="1"/>
    <row r="171" spans="1:19" s="95" customFormat="1"/>
  </sheetData>
  <sheetProtection sheet="1" selectLockedCells="1"/>
  <protectedRanges>
    <protectedRange sqref="Q15 Q17 Q21 Q31 Q33 Q35 Q37 Q39 Q19 Q27 Q29 Q23 Q25 A14:D39 G14:P39" name="範囲6_1"/>
    <protectedRange sqref="E3" name="範囲1"/>
    <protectedRange sqref="B6:D6" name="範囲2"/>
    <protectedRange sqref="A8:D9" name="範囲3"/>
    <protectedRange sqref="I5:I8" name="範囲4"/>
    <protectedRange sqref="E14:F39" name="範囲6_1_1"/>
  </protectedRanges>
  <mergeCells count="453">
    <mergeCell ref="A146:C146"/>
    <mergeCell ref="D146:F146"/>
    <mergeCell ref="N149:Q149"/>
    <mergeCell ref="A161:A162"/>
    <mergeCell ref="B161:D161"/>
    <mergeCell ref="B162:D162"/>
    <mergeCell ref="E162:I162"/>
    <mergeCell ref="A143:C143"/>
    <mergeCell ref="G143:J143"/>
    <mergeCell ref="M143:Q143"/>
    <mergeCell ref="A144:C144"/>
    <mergeCell ref="D144:F144"/>
    <mergeCell ref="G144:J144"/>
    <mergeCell ref="M144:Q144"/>
    <mergeCell ref="M140:Q141"/>
    <mergeCell ref="A141:C141"/>
    <mergeCell ref="A142:C142"/>
    <mergeCell ref="D142:F142"/>
    <mergeCell ref="G142:J142"/>
    <mergeCell ref="M142:Q142"/>
    <mergeCell ref="A140:C140"/>
    <mergeCell ref="D140:D141"/>
    <mergeCell ref="E140:E141"/>
    <mergeCell ref="F140:F141"/>
    <mergeCell ref="G140:J141"/>
    <mergeCell ref="K140:L141"/>
    <mergeCell ref="M136:Q137"/>
    <mergeCell ref="A137:C137"/>
    <mergeCell ref="A138:C138"/>
    <mergeCell ref="D138:D139"/>
    <mergeCell ref="E138:E139"/>
    <mergeCell ref="F138:F139"/>
    <mergeCell ref="G138:J139"/>
    <mergeCell ref="K138:L139"/>
    <mergeCell ref="M138:Q139"/>
    <mergeCell ref="A139:C139"/>
    <mergeCell ref="A136:C136"/>
    <mergeCell ref="D136:D137"/>
    <mergeCell ref="E136:E137"/>
    <mergeCell ref="F136:F137"/>
    <mergeCell ref="G136:J137"/>
    <mergeCell ref="K136:L137"/>
    <mergeCell ref="M132:Q133"/>
    <mergeCell ref="A133:C133"/>
    <mergeCell ref="A134:C134"/>
    <mergeCell ref="D134:D135"/>
    <mergeCell ref="E134:E135"/>
    <mergeCell ref="F134:F135"/>
    <mergeCell ref="G134:J135"/>
    <mergeCell ref="K134:L135"/>
    <mergeCell ref="M134:Q135"/>
    <mergeCell ref="A135:C135"/>
    <mergeCell ref="A132:C132"/>
    <mergeCell ref="D132:D133"/>
    <mergeCell ref="E132:E133"/>
    <mergeCell ref="F132:F133"/>
    <mergeCell ref="G132:J133"/>
    <mergeCell ref="K132:L133"/>
    <mergeCell ref="M128:Q129"/>
    <mergeCell ref="A129:C129"/>
    <mergeCell ref="A130:C130"/>
    <mergeCell ref="D130:D131"/>
    <mergeCell ref="E130:E131"/>
    <mergeCell ref="F130:F131"/>
    <mergeCell ref="G130:J131"/>
    <mergeCell ref="K130:L131"/>
    <mergeCell ref="M130:Q131"/>
    <mergeCell ref="A131:C131"/>
    <mergeCell ref="A128:C128"/>
    <mergeCell ref="D128:D129"/>
    <mergeCell ref="E128:E129"/>
    <mergeCell ref="F128:F129"/>
    <mergeCell ref="G128:J129"/>
    <mergeCell ref="K128:L129"/>
    <mergeCell ref="M124:Q125"/>
    <mergeCell ref="A125:C125"/>
    <mergeCell ref="A126:C126"/>
    <mergeCell ref="D126:D127"/>
    <mergeCell ref="E126:E127"/>
    <mergeCell ref="F126:F127"/>
    <mergeCell ref="G126:J127"/>
    <mergeCell ref="K126:L127"/>
    <mergeCell ref="M126:Q127"/>
    <mergeCell ref="A127:C127"/>
    <mergeCell ref="A124:C124"/>
    <mergeCell ref="D124:D125"/>
    <mergeCell ref="E124:E125"/>
    <mergeCell ref="F124:F125"/>
    <mergeCell ref="G124:J125"/>
    <mergeCell ref="K124:L125"/>
    <mergeCell ref="M120:Q121"/>
    <mergeCell ref="A121:C121"/>
    <mergeCell ref="A122:C122"/>
    <mergeCell ref="D122:D123"/>
    <mergeCell ref="E122:E123"/>
    <mergeCell ref="F122:F123"/>
    <mergeCell ref="G122:J123"/>
    <mergeCell ref="K122:L123"/>
    <mergeCell ref="M122:Q123"/>
    <mergeCell ref="A123:C123"/>
    <mergeCell ref="A120:C120"/>
    <mergeCell ref="D120:D121"/>
    <mergeCell ref="E120:E121"/>
    <mergeCell ref="F120:F121"/>
    <mergeCell ref="G120:J121"/>
    <mergeCell ref="K120:L121"/>
    <mergeCell ref="M116:Q117"/>
    <mergeCell ref="A117:C117"/>
    <mergeCell ref="A118:C118"/>
    <mergeCell ref="D118:D119"/>
    <mergeCell ref="E118:E119"/>
    <mergeCell ref="F118:F119"/>
    <mergeCell ref="G118:J119"/>
    <mergeCell ref="K118:L119"/>
    <mergeCell ref="M118:Q119"/>
    <mergeCell ref="A119:C119"/>
    <mergeCell ref="A116:C116"/>
    <mergeCell ref="D116:D117"/>
    <mergeCell ref="E116:E117"/>
    <mergeCell ref="F116:F117"/>
    <mergeCell ref="G116:J117"/>
    <mergeCell ref="K116:L117"/>
    <mergeCell ref="A114:C114"/>
    <mergeCell ref="D114:D115"/>
    <mergeCell ref="E114:E115"/>
    <mergeCell ref="F114:F115"/>
    <mergeCell ref="G114:K115"/>
    <mergeCell ref="M114:Q115"/>
    <mergeCell ref="A115:C115"/>
    <mergeCell ref="I109:P109"/>
    <mergeCell ref="A110:A111"/>
    <mergeCell ref="B110:D110"/>
    <mergeCell ref="I110:Q110"/>
    <mergeCell ref="B111:D111"/>
    <mergeCell ref="H111:I111"/>
    <mergeCell ref="N99:Q99"/>
    <mergeCell ref="D104:I104"/>
    <mergeCell ref="E105:H105"/>
    <mergeCell ref="P105:Q105"/>
    <mergeCell ref="I107:Q107"/>
    <mergeCell ref="B108:D108"/>
    <mergeCell ref="I108:Q108"/>
    <mergeCell ref="A93:C93"/>
    <mergeCell ref="D93:F93"/>
    <mergeCell ref="G93:J93"/>
    <mergeCell ref="M93:Q93"/>
    <mergeCell ref="A96:C96"/>
    <mergeCell ref="D96:F96"/>
    <mergeCell ref="A91:C91"/>
    <mergeCell ref="D91:F91"/>
    <mergeCell ref="G91:J91"/>
    <mergeCell ref="M91:Q91"/>
    <mergeCell ref="A92:C92"/>
    <mergeCell ref="G92:J92"/>
    <mergeCell ref="M92:Q92"/>
    <mergeCell ref="M87:Q88"/>
    <mergeCell ref="A88:C88"/>
    <mergeCell ref="A89:C89"/>
    <mergeCell ref="D89:D90"/>
    <mergeCell ref="E89:E90"/>
    <mergeCell ref="F89:F90"/>
    <mergeCell ref="G89:J90"/>
    <mergeCell ref="K89:L90"/>
    <mergeCell ref="M89:Q90"/>
    <mergeCell ref="A90:C90"/>
    <mergeCell ref="A87:C87"/>
    <mergeCell ref="D87:D88"/>
    <mergeCell ref="E87:E88"/>
    <mergeCell ref="F87:F88"/>
    <mergeCell ref="G87:J88"/>
    <mergeCell ref="K87:L88"/>
    <mergeCell ref="M83:Q84"/>
    <mergeCell ref="A84:C84"/>
    <mergeCell ref="A85:C85"/>
    <mergeCell ref="D85:D86"/>
    <mergeCell ref="E85:E86"/>
    <mergeCell ref="F85:F86"/>
    <mergeCell ref="G85:J86"/>
    <mergeCell ref="K85:L86"/>
    <mergeCell ref="M85:Q86"/>
    <mergeCell ref="A86:C86"/>
    <mergeCell ref="A83:C83"/>
    <mergeCell ref="D83:D84"/>
    <mergeCell ref="E83:E84"/>
    <mergeCell ref="F83:F84"/>
    <mergeCell ref="G83:J84"/>
    <mergeCell ref="K83:L84"/>
    <mergeCell ref="M79:Q80"/>
    <mergeCell ref="A80:C80"/>
    <mergeCell ref="A81:C81"/>
    <mergeCell ref="D81:D82"/>
    <mergeCell ref="E81:E82"/>
    <mergeCell ref="F81:F82"/>
    <mergeCell ref="G81:J82"/>
    <mergeCell ref="K81:L82"/>
    <mergeCell ref="M81:Q82"/>
    <mergeCell ref="A82:C82"/>
    <mergeCell ref="A79:C79"/>
    <mergeCell ref="D79:D80"/>
    <mergeCell ref="E79:E80"/>
    <mergeCell ref="F79:F80"/>
    <mergeCell ref="G79:J80"/>
    <mergeCell ref="K79:L80"/>
    <mergeCell ref="M75:Q76"/>
    <mergeCell ref="A76:C76"/>
    <mergeCell ref="A77:C77"/>
    <mergeCell ref="D77:D78"/>
    <mergeCell ref="E77:E78"/>
    <mergeCell ref="F77:F78"/>
    <mergeCell ref="G77:J78"/>
    <mergeCell ref="K77:L78"/>
    <mergeCell ref="M77:Q78"/>
    <mergeCell ref="A78:C78"/>
    <mergeCell ref="A75:C75"/>
    <mergeCell ref="D75:D76"/>
    <mergeCell ref="E75:E76"/>
    <mergeCell ref="F75:F76"/>
    <mergeCell ref="G75:J76"/>
    <mergeCell ref="K75:L76"/>
    <mergeCell ref="M71:Q72"/>
    <mergeCell ref="A72:C72"/>
    <mergeCell ref="A73:C73"/>
    <mergeCell ref="D73:D74"/>
    <mergeCell ref="E73:E74"/>
    <mergeCell ref="F73:F74"/>
    <mergeCell ref="G73:J74"/>
    <mergeCell ref="K73:L74"/>
    <mergeCell ref="M73:Q74"/>
    <mergeCell ref="A74:C74"/>
    <mergeCell ref="A71:C71"/>
    <mergeCell ref="D71:D72"/>
    <mergeCell ref="E71:E72"/>
    <mergeCell ref="F71:F72"/>
    <mergeCell ref="G71:J72"/>
    <mergeCell ref="K71:L72"/>
    <mergeCell ref="A69:C69"/>
    <mergeCell ref="D69:D70"/>
    <mergeCell ref="E69:E70"/>
    <mergeCell ref="F69:F70"/>
    <mergeCell ref="G69:J70"/>
    <mergeCell ref="K69:L70"/>
    <mergeCell ref="M69:Q70"/>
    <mergeCell ref="A70:C70"/>
    <mergeCell ref="A67:C67"/>
    <mergeCell ref="D67:D68"/>
    <mergeCell ref="E67:E68"/>
    <mergeCell ref="F67:F68"/>
    <mergeCell ref="G67:J68"/>
    <mergeCell ref="K67:L68"/>
    <mergeCell ref="A65:C65"/>
    <mergeCell ref="D65:D66"/>
    <mergeCell ref="E65:E66"/>
    <mergeCell ref="F65:F66"/>
    <mergeCell ref="G65:J66"/>
    <mergeCell ref="K65:L66"/>
    <mergeCell ref="M65:Q66"/>
    <mergeCell ref="A66:C66"/>
    <mergeCell ref="M67:Q68"/>
    <mergeCell ref="A68:C68"/>
    <mergeCell ref="A59:A60"/>
    <mergeCell ref="B59:D59"/>
    <mergeCell ref="I59:Q59"/>
    <mergeCell ref="B60:D60"/>
    <mergeCell ref="H60:I60"/>
    <mergeCell ref="A63:C63"/>
    <mergeCell ref="D63:D64"/>
    <mergeCell ref="E63:E64"/>
    <mergeCell ref="F63:F64"/>
    <mergeCell ref="G63:K64"/>
    <mergeCell ref="M63:Q64"/>
    <mergeCell ref="A64:C64"/>
    <mergeCell ref="D53:I53"/>
    <mergeCell ref="E54:H54"/>
    <mergeCell ref="P54:Q54"/>
    <mergeCell ref="B57:D57"/>
    <mergeCell ref="I57:Q57"/>
    <mergeCell ref="I58:P58"/>
    <mergeCell ref="A41:C41"/>
    <mergeCell ref="G41:J41"/>
    <mergeCell ref="K41:L41"/>
    <mergeCell ref="M41:Q41"/>
    <mergeCell ref="A42:C42"/>
    <mergeCell ref="D42:F42"/>
    <mergeCell ref="G42:J42"/>
    <mergeCell ref="K42:L42"/>
    <mergeCell ref="M42:Q42"/>
    <mergeCell ref="M38:Q39"/>
    <mergeCell ref="R38:R39"/>
    <mergeCell ref="S38:S39"/>
    <mergeCell ref="T38:T39"/>
    <mergeCell ref="A39:C39"/>
    <mergeCell ref="A40:C40"/>
    <mergeCell ref="D40:F40"/>
    <mergeCell ref="G40:J40"/>
    <mergeCell ref="K40:L40"/>
    <mergeCell ref="M40:N40"/>
    <mergeCell ref="A38:C38"/>
    <mergeCell ref="D38:D39"/>
    <mergeCell ref="E38:E39"/>
    <mergeCell ref="F38:F39"/>
    <mergeCell ref="G38:J39"/>
    <mergeCell ref="K38:L39"/>
    <mergeCell ref="K36:L37"/>
    <mergeCell ref="M36:Q37"/>
    <mergeCell ref="R36:R37"/>
    <mergeCell ref="S36:S37"/>
    <mergeCell ref="T36:T37"/>
    <mergeCell ref="A37:C37"/>
    <mergeCell ref="M34:Q35"/>
    <mergeCell ref="R34:R35"/>
    <mergeCell ref="S34:S35"/>
    <mergeCell ref="T34:T35"/>
    <mergeCell ref="A35:C35"/>
    <mergeCell ref="A36:C36"/>
    <mergeCell ref="D36:D37"/>
    <mergeCell ref="E36:E37"/>
    <mergeCell ref="F36:F37"/>
    <mergeCell ref="G36:J37"/>
    <mergeCell ref="A34:C34"/>
    <mergeCell ref="D34:D35"/>
    <mergeCell ref="E34:E35"/>
    <mergeCell ref="F34:F35"/>
    <mergeCell ref="G34:J35"/>
    <mergeCell ref="K34:L35"/>
    <mergeCell ref="K32:L33"/>
    <mergeCell ref="M32:Q33"/>
    <mergeCell ref="R32:R33"/>
    <mergeCell ref="S32:S33"/>
    <mergeCell ref="T32:T33"/>
    <mergeCell ref="A33:C33"/>
    <mergeCell ref="M30:Q31"/>
    <mergeCell ref="R30:R31"/>
    <mergeCell ref="S30:S31"/>
    <mergeCell ref="T30:T31"/>
    <mergeCell ref="A31:C31"/>
    <mergeCell ref="A32:C32"/>
    <mergeCell ref="D32:D33"/>
    <mergeCell ref="E32:E33"/>
    <mergeCell ref="F32:F33"/>
    <mergeCell ref="G32:J33"/>
    <mergeCell ref="A30:C30"/>
    <mergeCell ref="D30:D31"/>
    <mergeCell ref="E30:E31"/>
    <mergeCell ref="F30:F31"/>
    <mergeCell ref="G30:J31"/>
    <mergeCell ref="K30:L31"/>
    <mergeCell ref="K28:L29"/>
    <mergeCell ref="M28:Q29"/>
    <mergeCell ref="R28:R29"/>
    <mergeCell ref="S28:S29"/>
    <mergeCell ref="T28:T29"/>
    <mergeCell ref="A29:C29"/>
    <mergeCell ref="M26:Q27"/>
    <mergeCell ref="R26:R27"/>
    <mergeCell ref="S26:S27"/>
    <mergeCell ref="T26:T27"/>
    <mergeCell ref="A27:C27"/>
    <mergeCell ref="A28:C28"/>
    <mergeCell ref="D28:D29"/>
    <mergeCell ref="E28:E29"/>
    <mergeCell ref="F28:F29"/>
    <mergeCell ref="G28:J29"/>
    <mergeCell ref="A26:C26"/>
    <mergeCell ref="D26:D27"/>
    <mergeCell ref="E26:E27"/>
    <mergeCell ref="F26:F27"/>
    <mergeCell ref="G26:J27"/>
    <mergeCell ref="K26:L27"/>
    <mergeCell ref="K24:L25"/>
    <mergeCell ref="M24:Q25"/>
    <mergeCell ref="R24:R25"/>
    <mergeCell ref="S24:S25"/>
    <mergeCell ref="T24:T25"/>
    <mergeCell ref="A25:C25"/>
    <mergeCell ref="M22:Q23"/>
    <mergeCell ref="R22:R23"/>
    <mergeCell ref="S22:S23"/>
    <mergeCell ref="T22:T23"/>
    <mergeCell ref="A23:C23"/>
    <mergeCell ref="A24:C24"/>
    <mergeCell ref="D24:D25"/>
    <mergeCell ref="E24:E25"/>
    <mergeCell ref="F24:F25"/>
    <mergeCell ref="G24:J25"/>
    <mergeCell ref="A22:C22"/>
    <mergeCell ref="D22:D23"/>
    <mergeCell ref="E22:E23"/>
    <mergeCell ref="F22:F23"/>
    <mergeCell ref="G22:J23"/>
    <mergeCell ref="K22:L23"/>
    <mergeCell ref="K20:L21"/>
    <mergeCell ref="M20:Q21"/>
    <mergeCell ref="R20:R21"/>
    <mergeCell ref="S20:S21"/>
    <mergeCell ref="T20:T21"/>
    <mergeCell ref="A21:C21"/>
    <mergeCell ref="M18:Q19"/>
    <mergeCell ref="R18:R19"/>
    <mergeCell ref="S18:S19"/>
    <mergeCell ref="T18:T19"/>
    <mergeCell ref="A19:C19"/>
    <mergeCell ref="A20:C20"/>
    <mergeCell ref="D20:D21"/>
    <mergeCell ref="E20:E21"/>
    <mergeCell ref="F20:F21"/>
    <mergeCell ref="G20:J21"/>
    <mergeCell ref="A18:C18"/>
    <mergeCell ref="D18:D19"/>
    <mergeCell ref="E18:E19"/>
    <mergeCell ref="F18:F19"/>
    <mergeCell ref="G18:J19"/>
    <mergeCell ref="K18:L19"/>
    <mergeCell ref="K16:L17"/>
    <mergeCell ref="M16:Q17"/>
    <mergeCell ref="R16:R17"/>
    <mergeCell ref="S16:S17"/>
    <mergeCell ref="T16:T17"/>
    <mergeCell ref="A17:C17"/>
    <mergeCell ref="M14:Q15"/>
    <mergeCell ref="R14:R15"/>
    <mergeCell ref="S14:S15"/>
    <mergeCell ref="T14:T15"/>
    <mergeCell ref="A15:C15"/>
    <mergeCell ref="A16:C16"/>
    <mergeCell ref="D16:D17"/>
    <mergeCell ref="E16:E17"/>
    <mergeCell ref="F16:F17"/>
    <mergeCell ref="G16:J17"/>
    <mergeCell ref="A14:C14"/>
    <mergeCell ref="D14:D15"/>
    <mergeCell ref="E14:E15"/>
    <mergeCell ref="F14:F15"/>
    <mergeCell ref="G14:J15"/>
    <mergeCell ref="K14:L15"/>
    <mergeCell ref="D2:I2"/>
    <mergeCell ref="E3:H3"/>
    <mergeCell ref="P3:Q3"/>
    <mergeCell ref="I5:L5"/>
    <mergeCell ref="B6:D6"/>
    <mergeCell ref="I6:Q6"/>
    <mergeCell ref="A12:C12"/>
    <mergeCell ref="D12:D13"/>
    <mergeCell ref="E12:E13"/>
    <mergeCell ref="F12:F13"/>
    <mergeCell ref="G12:K13"/>
    <mergeCell ref="M12:Q13"/>
    <mergeCell ref="A13:C13"/>
    <mergeCell ref="I7:Q7"/>
    <mergeCell ref="A8:A9"/>
    <mergeCell ref="B8:D8"/>
    <mergeCell ref="I8:Q8"/>
    <mergeCell ref="B9:D9"/>
    <mergeCell ref="H9:I9"/>
  </mergeCells>
  <phoneticPr fontId="2"/>
  <dataValidations count="1">
    <dataValidation type="list" allowBlank="1" showInputMessage="1" showErrorMessage="1" sqref="R14:R39" xr:uid="{BB8944E9-6243-4C56-BAE9-C8D45E276CF2}">
      <formula1>$R$158:$R$163</formula1>
    </dataValidation>
  </dataValidations>
  <printOptions horizontalCentered="1"/>
  <pageMargins left="0.27559055118110237" right="0.23622047244094491" top="0.79" bottom="0.19685039370078741" header="0.51181102362204722" footer="0.31496062992125984"/>
  <pageSetup paperSize="9" scale="89" orientation="portrait" r:id="rId1"/>
  <headerFooter alignWithMargins="0"/>
  <rowBreaks count="2" manualBreakCount="2">
    <brk id="50" max="16" man="1"/>
    <brk id="102" max="16" man="1"/>
  </rowBreaks>
  <colBreaks count="1" manualBreakCount="1">
    <brk id="19" min="1" max="138" man="1"/>
  </colBreaks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CFBD21-39DD-4A98-8322-45B951A8D085}">
  <sheetPr codeName="Sheet2">
    <tabColor theme="9" tint="0.39997558519241921"/>
  </sheetPr>
  <dimension ref="A1:V145"/>
  <sheetViews>
    <sheetView showGridLines="0" showZeros="0" tabSelected="1" zoomScaleNormal="100" zoomScaleSheetLayoutView="100" workbookViewId="0">
      <selection activeCell="E22" sqref="E22:E23"/>
    </sheetView>
  </sheetViews>
  <sheetFormatPr defaultColWidth="9" defaultRowHeight="13"/>
  <cols>
    <col min="1" max="1" width="7.6328125" style="1" customWidth="1"/>
    <col min="2" max="2" width="4.6328125" style="1" customWidth="1"/>
    <col min="3" max="3" width="16.08984375" style="1" customWidth="1"/>
    <col min="4" max="4" width="4.6328125" style="1" customWidth="1"/>
    <col min="5" max="5" width="9.08984375" style="1" customWidth="1"/>
    <col min="6" max="6" width="8.6328125" style="1" customWidth="1"/>
    <col min="7" max="7" width="4.6328125" style="1" customWidth="1"/>
    <col min="8" max="8" width="6.36328125" style="1" customWidth="1"/>
    <col min="9" max="9" width="5.90625" style="1" customWidth="1"/>
    <col min="10" max="10" width="2.6328125" style="1" customWidth="1"/>
    <col min="11" max="11" width="2.90625" style="1" customWidth="1"/>
    <col min="12" max="12" width="1.6328125" style="1" customWidth="1"/>
    <col min="13" max="13" width="6.08984375" style="1" customWidth="1"/>
    <col min="14" max="14" width="1.6328125" style="1" customWidth="1"/>
    <col min="15" max="15" width="6.08984375" style="1" bestFit="1" customWidth="1"/>
    <col min="16" max="16" width="1.6328125" style="1" customWidth="1"/>
    <col min="17" max="17" width="5.36328125" style="1" customWidth="1"/>
    <col min="18" max="18" width="15" style="49" customWidth="1"/>
    <col min="19" max="19" width="7.08984375" style="49" hidden="1" customWidth="1"/>
    <col min="20" max="20" width="13" style="49" hidden="1" customWidth="1"/>
    <col min="21" max="22" width="9" style="49"/>
    <col min="23" max="16384" width="9" style="1"/>
  </cols>
  <sheetData>
    <row r="1" spans="1:20" ht="27" customHeight="1">
      <c r="A1" s="46" t="s">
        <v>28</v>
      </c>
      <c r="D1" s="215" t="s">
        <v>29</v>
      </c>
      <c r="E1" s="215"/>
      <c r="F1" s="215"/>
      <c r="G1" s="215"/>
      <c r="H1" s="215"/>
      <c r="I1" s="215"/>
      <c r="J1" s="2"/>
      <c r="K1" s="2"/>
      <c r="L1" s="2"/>
      <c r="P1" s="22" t="s">
        <v>22</v>
      </c>
      <c r="Q1" s="3">
        <v>1</v>
      </c>
    </row>
    <row r="2" spans="1:20" ht="22.5" customHeight="1">
      <c r="B2" s="4"/>
      <c r="C2" s="4"/>
      <c r="D2" s="4"/>
      <c r="E2" s="294">
        <v>45230</v>
      </c>
      <c r="F2" s="294"/>
      <c r="G2" s="294"/>
      <c r="H2" s="294"/>
      <c r="I2" s="5"/>
      <c r="J2" s="5"/>
      <c r="K2" s="5"/>
      <c r="L2" s="5"/>
      <c r="M2" s="4"/>
      <c r="N2" s="4"/>
      <c r="O2" s="4"/>
      <c r="P2" s="144"/>
      <c r="Q2" s="144"/>
    </row>
    <row r="3" spans="1:20" ht="23.25" customHeight="1">
      <c r="A3" s="84" t="s">
        <v>73</v>
      </c>
      <c r="B3" s="6"/>
      <c r="C3" s="6"/>
      <c r="D3" s="7"/>
      <c r="P3" s="8"/>
      <c r="Q3" s="8"/>
    </row>
    <row r="4" spans="1:20" ht="18" customHeight="1">
      <c r="H4" s="1" t="s">
        <v>23</v>
      </c>
      <c r="I4" s="310" t="s">
        <v>59</v>
      </c>
      <c r="J4" s="310"/>
      <c r="K4" s="310"/>
      <c r="L4" s="310"/>
      <c r="M4" s="92"/>
      <c r="N4" s="92"/>
      <c r="O4" s="92"/>
      <c r="P4" s="92"/>
      <c r="Q4" s="92"/>
    </row>
    <row r="5" spans="1:20" ht="18" customHeight="1">
      <c r="A5" s="9" t="s">
        <v>3</v>
      </c>
      <c r="B5" s="271" t="s">
        <v>60</v>
      </c>
      <c r="C5" s="271"/>
      <c r="D5" s="271"/>
      <c r="H5" s="1" t="s">
        <v>0</v>
      </c>
      <c r="I5" s="292" t="s">
        <v>71</v>
      </c>
      <c r="J5" s="292"/>
      <c r="K5" s="292"/>
      <c r="L5" s="292"/>
      <c r="M5" s="292"/>
      <c r="N5" s="292"/>
      <c r="O5" s="292"/>
      <c r="P5" s="292"/>
      <c r="Q5" s="292"/>
    </row>
    <row r="6" spans="1:20" ht="18" customHeight="1">
      <c r="H6" s="1" t="s">
        <v>1</v>
      </c>
      <c r="I6" s="292" t="s">
        <v>61</v>
      </c>
      <c r="J6" s="292"/>
      <c r="K6" s="292"/>
      <c r="L6" s="292"/>
      <c r="M6" s="292"/>
      <c r="N6" s="292"/>
      <c r="O6" s="292"/>
      <c r="P6" s="292"/>
      <c r="Q6" s="293"/>
    </row>
    <row r="7" spans="1:20" ht="18" customHeight="1">
      <c r="A7" s="269">
        <v>10</v>
      </c>
      <c r="B7" s="298">
        <v>45200</v>
      </c>
      <c r="C7" s="299"/>
      <c r="D7" s="299"/>
      <c r="H7" s="1" t="s">
        <v>2</v>
      </c>
      <c r="I7" s="273" t="s">
        <v>62</v>
      </c>
      <c r="J7" s="273"/>
      <c r="K7" s="273"/>
      <c r="L7" s="273"/>
      <c r="M7" s="273"/>
      <c r="N7" s="273"/>
      <c r="O7" s="273"/>
      <c r="P7" s="273"/>
      <c r="Q7" s="273"/>
    </row>
    <row r="8" spans="1:20" ht="18" customHeight="1">
      <c r="A8" s="270"/>
      <c r="B8" s="267">
        <v>45230</v>
      </c>
      <c r="C8" s="268"/>
      <c r="D8" s="268"/>
      <c r="G8" s="77"/>
      <c r="H8" s="247" t="s">
        <v>45</v>
      </c>
      <c r="I8" s="247"/>
      <c r="J8" s="87" t="s">
        <v>53</v>
      </c>
      <c r="K8" s="111">
        <v>4</v>
      </c>
      <c r="L8" s="100" t="s">
        <v>54</v>
      </c>
      <c r="M8" s="112">
        <v>1234</v>
      </c>
      <c r="N8" s="100" t="s">
        <v>54</v>
      </c>
      <c r="O8" s="112">
        <v>5678</v>
      </c>
      <c r="P8" s="100" t="s">
        <v>54</v>
      </c>
      <c r="Q8" s="112">
        <v>9123</v>
      </c>
    </row>
    <row r="9" spans="1:20" ht="7.5" customHeight="1">
      <c r="A9" s="10"/>
      <c r="K9" s="91"/>
      <c r="L9" s="91"/>
    </row>
    <row r="10" spans="1:20" ht="20.25" customHeight="1">
      <c r="B10" s="10"/>
      <c r="C10" s="10"/>
      <c r="D10" s="10"/>
      <c r="E10" s="11"/>
      <c r="F10" s="11"/>
      <c r="G10" s="11"/>
      <c r="H10" s="11"/>
      <c r="I10" s="11"/>
      <c r="J10" s="11"/>
      <c r="R10" s="57">
        <v>0.1</v>
      </c>
      <c r="S10" s="50"/>
      <c r="T10" s="50"/>
    </row>
    <row r="11" spans="1:20" ht="21" customHeight="1" thickBot="1">
      <c r="A11" s="12" t="s">
        <v>4</v>
      </c>
      <c r="B11" s="13"/>
      <c r="C11" s="13"/>
      <c r="D11" s="13"/>
      <c r="N11" s="85"/>
      <c r="O11" s="85"/>
      <c r="P11" s="85"/>
      <c r="Q11" s="85"/>
      <c r="R11" s="56" t="s">
        <v>35</v>
      </c>
      <c r="S11" s="57"/>
    </row>
    <row r="12" spans="1:20" ht="15.75" customHeight="1">
      <c r="A12" s="307" t="s">
        <v>15</v>
      </c>
      <c r="B12" s="283" t="s">
        <v>8</v>
      </c>
      <c r="C12" s="284"/>
      <c r="D12" s="285"/>
      <c r="E12" s="110" t="str">
        <f>IF(E13="","","適格請求書発行事業者の方は登録番号の入力をお願いいたします。")</f>
        <v/>
      </c>
      <c r="I12" s="16"/>
      <c r="N12" s="14"/>
      <c r="O12" s="14"/>
      <c r="P12" s="17"/>
      <c r="Q12" s="18"/>
      <c r="R12" s="56" t="s">
        <v>33</v>
      </c>
      <c r="S12" s="57"/>
    </row>
    <row r="13" spans="1:20" ht="15.75" customHeight="1">
      <c r="A13" s="308"/>
      <c r="B13" s="286">
        <f>+G36</f>
        <v>285415</v>
      </c>
      <c r="C13" s="287"/>
      <c r="D13" s="288"/>
      <c r="E13" s="377" t="str">
        <f>IF(K8="","※消費税　免税事業者","")</f>
        <v/>
      </c>
      <c r="F13" s="378"/>
      <c r="G13" s="378"/>
      <c r="H13" s="378"/>
      <c r="I13" s="378"/>
      <c r="M13" s="19"/>
      <c r="N13" s="14"/>
      <c r="O13" s="14"/>
      <c r="P13" s="17"/>
      <c r="Q13" s="17"/>
      <c r="R13" s="56" t="s">
        <v>34</v>
      </c>
      <c r="S13" s="56"/>
    </row>
    <row r="14" spans="1:20" ht="15.75" customHeight="1" thickBot="1">
      <c r="A14" s="309"/>
      <c r="B14" s="289"/>
      <c r="C14" s="290"/>
      <c r="D14" s="291"/>
      <c r="E14" s="377"/>
      <c r="F14" s="378"/>
      <c r="G14" s="378"/>
      <c r="H14" s="378"/>
      <c r="I14" s="378"/>
      <c r="M14" s="17"/>
      <c r="N14" s="14"/>
      <c r="O14" s="14"/>
      <c r="P14" s="20"/>
      <c r="Q14" s="20"/>
      <c r="R14" s="56"/>
      <c r="S14" s="56"/>
    </row>
    <row r="15" spans="1:20" ht="9" customHeight="1">
      <c r="R15" s="86"/>
      <c r="S15" s="56"/>
    </row>
    <row r="16" spans="1:20" ht="18" customHeight="1">
      <c r="A16" s="295" t="s">
        <v>51</v>
      </c>
      <c r="B16" s="296"/>
      <c r="C16" s="297"/>
      <c r="D16" s="281" t="s">
        <v>5</v>
      </c>
      <c r="E16" s="281" t="s">
        <v>6</v>
      </c>
      <c r="F16" s="281" t="s">
        <v>7</v>
      </c>
      <c r="G16" s="253" t="s">
        <v>42</v>
      </c>
      <c r="H16" s="254"/>
      <c r="I16" s="254"/>
      <c r="J16" s="254"/>
      <c r="K16" s="254"/>
      <c r="L16" s="89"/>
      <c r="M16" s="253" t="s">
        <v>36</v>
      </c>
      <c r="N16" s="254"/>
      <c r="O16" s="254"/>
      <c r="P16" s="254"/>
      <c r="Q16" s="255"/>
      <c r="R16" s="53" t="s">
        <v>32</v>
      </c>
      <c r="S16" s="58"/>
    </row>
    <row r="17" spans="1:20" ht="15" customHeight="1">
      <c r="A17" s="304" t="s">
        <v>9</v>
      </c>
      <c r="B17" s="305"/>
      <c r="C17" s="306"/>
      <c r="D17" s="282"/>
      <c r="E17" s="282"/>
      <c r="F17" s="282"/>
      <c r="G17" s="256"/>
      <c r="H17" s="257"/>
      <c r="I17" s="257"/>
      <c r="J17" s="257"/>
      <c r="K17" s="257"/>
      <c r="L17" s="90"/>
      <c r="M17" s="256"/>
      <c r="N17" s="257"/>
      <c r="O17" s="257"/>
      <c r="P17" s="257"/>
      <c r="Q17" s="258"/>
      <c r="R17" s="54" t="s">
        <v>39</v>
      </c>
      <c r="S17" s="58" t="s">
        <v>38</v>
      </c>
      <c r="T17" s="49" t="s">
        <v>37</v>
      </c>
    </row>
    <row r="18" spans="1:20" ht="20.25" customHeight="1">
      <c r="A18" s="176" t="s">
        <v>63</v>
      </c>
      <c r="B18" s="177"/>
      <c r="C18" s="178"/>
      <c r="D18" s="138" t="s">
        <v>64</v>
      </c>
      <c r="E18" s="274">
        <v>120</v>
      </c>
      <c r="F18" s="264">
        <v>2000</v>
      </c>
      <c r="G18" s="276">
        <f>ROUND(E18*F18,0)</f>
        <v>240000</v>
      </c>
      <c r="H18" s="277"/>
      <c r="I18" s="278"/>
      <c r="J18" s="278"/>
      <c r="K18" s="179">
        <f>+IF(R18="8%（軽減税率対象）","＊", )</f>
        <v>0</v>
      </c>
      <c r="L18" s="180"/>
      <c r="M18" s="379"/>
      <c r="N18" s="380"/>
      <c r="O18" s="380"/>
      <c r="P18" s="380"/>
      <c r="Q18" s="381"/>
      <c r="R18" s="260">
        <v>0.1</v>
      </c>
      <c r="S18" s="339">
        <f>IF(R18="8%（軽減税率対象）",8%,R18)</f>
        <v>0.1</v>
      </c>
      <c r="T18" s="248">
        <f>IF(OR(R18="非課税",S18="不課税"),G18*0,G18*S18)</f>
        <v>24000</v>
      </c>
    </row>
    <row r="19" spans="1:20" ht="15.75" customHeight="1">
      <c r="A19" s="166">
        <v>1212</v>
      </c>
      <c r="B19" s="167"/>
      <c r="C19" s="168"/>
      <c r="D19" s="139"/>
      <c r="E19" s="275"/>
      <c r="F19" s="265"/>
      <c r="G19" s="279"/>
      <c r="H19" s="280"/>
      <c r="I19" s="280"/>
      <c r="J19" s="280"/>
      <c r="K19" s="181"/>
      <c r="L19" s="182"/>
      <c r="M19" s="382"/>
      <c r="N19" s="383"/>
      <c r="O19" s="383"/>
      <c r="P19" s="383"/>
      <c r="Q19" s="384"/>
      <c r="R19" s="261"/>
      <c r="S19" s="340"/>
      <c r="T19" s="249"/>
    </row>
    <row r="20" spans="1:20" ht="20.25" customHeight="1">
      <c r="A20" s="176" t="s">
        <v>65</v>
      </c>
      <c r="B20" s="177"/>
      <c r="C20" s="178"/>
      <c r="D20" s="138" t="s">
        <v>66</v>
      </c>
      <c r="E20" s="274">
        <v>59.5</v>
      </c>
      <c r="F20" s="264">
        <v>100</v>
      </c>
      <c r="G20" s="300">
        <f>ROUND(E20*F20,0)</f>
        <v>5950</v>
      </c>
      <c r="H20" s="301"/>
      <c r="I20" s="278"/>
      <c r="J20" s="278"/>
      <c r="K20" s="179">
        <f>+IF(R20="8%（軽減税率対象）","＊", )</f>
        <v>0</v>
      </c>
      <c r="L20" s="180"/>
      <c r="M20" s="379"/>
      <c r="N20" s="380"/>
      <c r="O20" s="380"/>
      <c r="P20" s="380"/>
      <c r="Q20" s="381"/>
      <c r="R20" s="260">
        <v>0.1</v>
      </c>
      <c r="S20" s="259">
        <f>IF(R20="8%（軽減税率対象）",8%,R20)</f>
        <v>0.1</v>
      </c>
      <c r="T20" s="248">
        <f>IF(OR(R20="非課税",S20="不課税"),G20*0,G20*S20)</f>
        <v>595</v>
      </c>
    </row>
    <row r="21" spans="1:20" ht="15.75" customHeight="1">
      <c r="A21" s="166"/>
      <c r="B21" s="167"/>
      <c r="C21" s="168"/>
      <c r="D21" s="139"/>
      <c r="E21" s="275"/>
      <c r="F21" s="265"/>
      <c r="G21" s="279"/>
      <c r="H21" s="280"/>
      <c r="I21" s="280"/>
      <c r="J21" s="280"/>
      <c r="K21" s="181"/>
      <c r="L21" s="182"/>
      <c r="M21" s="382"/>
      <c r="N21" s="383"/>
      <c r="O21" s="383"/>
      <c r="P21" s="383"/>
      <c r="Q21" s="384"/>
      <c r="R21" s="261"/>
      <c r="S21" s="259"/>
      <c r="T21" s="249"/>
    </row>
    <row r="22" spans="1:20" ht="20.25" customHeight="1">
      <c r="A22" s="176" t="s">
        <v>67</v>
      </c>
      <c r="B22" s="177"/>
      <c r="C22" s="178"/>
      <c r="D22" s="138" t="s">
        <v>66</v>
      </c>
      <c r="E22" s="274">
        <v>59.5</v>
      </c>
      <c r="F22" s="264">
        <v>32.1</v>
      </c>
      <c r="G22" s="300">
        <f>ROUND(E22*F22,0)</f>
        <v>1910</v>
      </c>
      <c r="H22" s="301"/>
      <c r="I22" s="278"/>
      <c r="J22" s="278"/>
      <c r="K22" s="179">
        <f>+IF(R22="8%（軽減税率対象）","＊", )</f>
        <v>0</v>
      </c>
      <c r="L22" s="180"/>
      <c r="M22" s="379"/>
      <c r="N22" s="380"/>
      <c r="O22" s="380"/>
      <c r="P22" s="380"/>
      <c r="Q22" s="381"/>
      <c r="R22" s="260" t="s">
        <v>34</v>
      </c>
      <c r="S22" s="259" t="str">
        <f>IF(R22="8%（軽減税率対象）",8%,R22)</f>
        <v>不課税</v>
      </c>
      <c r="T22" s="248">
        <f>IF(OR(R22="非課税",S22="不課税"),G22*0,G22*S22)</f>
        <v>0</v>
      </c>
    </row>
    <row r="23" spans="1:20" ht="15.75" customHeight="1">
      <c r="A23" s="166"/>
      <c r="B23" s="167"/>
      <c r="C23" s="168"/>
      <c r="D23" s="139"/>
      <c r="E23" s="275"/>
      <c r="F23" s="265"/>
      <c r="G23" s="279"/>
      <c r="H23" s="280"/>
      <c r="I23" s="280"/>
      <c r="J23" s="280"/>
      <c r="K23" s="181"/>
      <c r="L23" s="182"/>
      <c r="M23" s="382"/>
      <c r="N23" s="383"/>
      <c r="O23" s="383"/>
      <c r="P23" s="383"/>
      <c r="Q23" s="384"/>
      <c r="R23" s="261"/>
      <c r="S23" s="259"/>
      <c r="T23" s="249"/>
    </row>
    <row r="24" spans="1:20" ht="20.25" customHeight="1">
      <c r="A24" s="176" t="s">
        <v>68</v>
      </c>
      <c r="B24" s="177"/>
      <c r="C24" s="178"/>
      <c r="D24" s="160" t="s">
        <v>12</v>
      </c>
      <c r="E24" s="274">
        <v>12</v>
      </c>
      <c r="F24" s="264">
        <v>1000</v>
      </c>
      <c r="G24" s="300">
        <f>ROUND(E24*F24,0)</f>
        <v>12000</v>
      </c>
      <c r="H24" s="301"/>
      <c r="I24" s="278"/>
      <c r="J24" s="278"/>
      <c r="K24" s="179" t="str">
        <f>+IF(R24="8%（軽減税率対象）","＊", )</f>
        <v>＊</v>
      </c>
      <c r="L24" s="180"/>
      <c r="M24" s="379"/>
      <c r="N24" s="380"/>
      <c r="O24" s="380"/>
      <c r="P24" s="380"/>
      <c r="Q24" s="381"/>
      <c r="R24" s="260" t="s">
        <v>35</v>
      </c>
      <c r="S24" s="259">
        <f>IF(R24="8%（軽減税率対象）",8%,R24)</f>
        <v>0.08</v>
      </c>
      <c r="T24" s="248">
        <f>IF(OR(R24="非課税",S24="不課税"),G24*0,G24*S24)</f>
        <v>960</v>
      </c>
    </row>
    <row r="25" spans="1:20" ht="15.75" customHeight="1">
      <c r="A25" s="166" t="s">
        <v>69</v>
      </c>
      <c r="B25" s="167"/>
      <c r="C25" s="168"/>
      <c r="D25" s="161"/>
      <c r="E25" s="275"/>
      <c r="F25" s="265"/>
      <c r="G25" s="279"/>
      <c r="H25" s="280"/>
      <c r="I25" s="280"/>
      <c r="J25" s="280"/>
      <c r="K25" s="181"/>
      <c r="L25" s="182"/>
      <c r="M25" s="382"/>
      <c r="N25" s="383"/>
      <c r="O25" s="383"/>
      <c r="P25" s="383"/>
      <c r="Q25" s="384"/>
      <c r="R25" s="261"/>
      <c r="S25" s="259"/>
      <c r="T25" s="249"/>
    </row>
    <row r="26" spans="1:20" ht="20.25" customHeight="1">
      <c r="A26" s="176"/>
      <c r="B26" s="177"/>
      <c r="C26" s="178"/>
      <c r="D26" s="160"/>
      <c r="E26" s="274"/>
      <c r="F26" s="264"/>
      <c r="G26" s="300">
        <f>ROUND(E26*F26,0)</f>
        <v>0</v>
      </c>
      <c r="H26" s="301"/>
      <c r="I26" s="278"/>
      <c r="J26" s="278"/>
      <c r="K26" s="179">
        <f>+IF(R26="8%（軽減税率対象）","＊", )</f>
        <v>0</v>
      </c>
      <c r="L26" s="180"/>
      <c r="M26" s="379"/>
      <c r="N26" s="380"/>
      <c r="O26" s="380"/>
      <c r="P26" s="380"/>
      <c r="Q26" s="381"/>
      <c r="R26" s="260"/>
      <c r="S26" s="259">
        <f>IF(R26="8%（軽減税率対象）",8%,R26)</f>
        <v>0</v>
      </c>
      <c r="T26" s="248">
        <f>IF(OR(R26="非課税",S26="不課税"),G26*0,G26*S26)</f>
        <v>0</v>
      </c>
    </row>
    <row r="27" spans="1:20" ht="15.75" customHeight="1">
      <c r="A27" s="166"/>
      <c r="B27" s="167"/>
      <c r="C27" s="168"/>
      <c r="D27" s="161"/>
      <c r="E27" s="275"/>
      <c r="F27" s="265"/>
      <c r="G27" s="279"/>
      <c r="H27" s="280"/>
      <c r="I27" s="280"/>
      <c r="J27" s="280"/>
      <c r="K27" s="181"/>
      <c r="L27" s="182"/>
      <c r="M27" s="382"/>
      <c r="N27" s="383"/>
      <c r="O27" s="383"/>
      <c r="P27" s="383"/>
      <c r="Q27" s="384"/>
      <c r="R27" s="261"/>
      <c r="S27" s="259"/>
      <c r="T27" s="249"/>
    </row>
    <row r="28" spans="1:20" ht="20.25" customHeight="1">
      <c r="A28" s="176"/>
      <c r="B28" s="177"/>
      <c r="C28" s="178"/>
      <c r="D28" s="160"/>
      <c r="E28" s="274"/>
      <c r="F28" s="264"/>
      <c r="G28" s="300"/>
      <c r="H28" s="301"/>
      <c r="I28" s="278"/>
      <c r="J28" s="278"/>
      <c r="K28" s="179">
        <f>+IF(R28="8%（軽減税率対象）","＊", )</f>
        <v>0</v>
      </c>
      <c r="L28" s="180"/>
      <c r="M28" s="379"/>
      <c r="N28" s="380"/>
      <c r="O28" s="380"/>
      <c r="P28" s="380"/>
      <c r="Q28" s="381"/>
      <c r="R28" s="260"/>
      <c r="S28" s="259">
        <f>IF(R28="8%（軽減税率対象）",8%,R28)</f>
        <v>0</v>
      </c>
      <c r="T28" s="248">
        <f>IF(OR(R28="非課税",S28="不課税"),G28*0,G28*S28)</f>
        <v>0</v>
      </c>
    </row>
    <row r="29" spans="1:20" ht="15.75" customHeight="1">
      <c r="A29" s="166"/>
      <c r="B29" s="167"/>
      <c r="C29" s="168"/>
      <c r="D29" s="161"/>
      <c r="E29" s="275"/>
      <c r="F29" s="265"/>
      <c r="G29" s="279"/>
      <c r="H29" s="280"/>
      <c r="I29" s="280"/>
      <c r="J29" s="280"/>
      <c r="K29" s="181"/>
      <c r="L29" s="182"/>
      <c r="M29" s="382"/>
      <c r="N29" s="383"/>
      <c r="O29" s="383"/>
      <c r="P29" s="383"/>
      <c r="Q29" s="384"/>
      <c r="R29" s="261"/>
      <c r="S29" s="259"/>
      <c r="T29" s="249"/>
    </row>
    <row r="30" spans="1:20" ht="20.25" customHeight="1">
      <c r="A30" s="176"/>
      <c r="B30" s="177"/>
      <c r="C30" s="178"/>
      <c r="D30" s="160"/>
      <c r="E30" s="274"/>
      <c r="F30" s="264"/>
      <c r="G30" s="300"/>
      <c r="H30" s="301"/>
      <c r="I30" s="278"/>
      <c r="J30" s="278"/>
      <c r="K30" s="179">
        <f>+IF(R30="8%（軽減税率対象）","＊", )</f>
        <v>0</v>
      </c>
      <c r="L30" s="180"/>
      <c r="M30" s="379"/>
      <c r="N30" s="380"/>
      <c r="O30" s="380"/>
      <c r="P30" s="380"/>
      <c r="Q30" s="381"/>
      <c r="R30" s="260"/>
      <c r="S30" s="339">
        <f>IF(R30="8%（軽減税率対象）",8%,R30)</f>
        <v>0</v>
      </c>
      <c r="T30" s="248">
        <f>IF(OR(R30="非課税",S30="不課税"),G30*0,G30*S30)</f>
        <v>0</v>
      </c>
    </row>
    <row r="31" spans="1:20" ht="15.75" customHeight="1">
      <c r="A31" s="166"/>
      <c r="B31" s="167"/>
      <c r="C31" s="168"/>
      <c r="D31" s="161"/>
      <c r="E31" s="275"/>
      <c r="F31" s="265"/>
      <c r="G31" s="279"/>
      <c r="H31" s="280"/>
      <c r="I31" s="280"/>
      <c r="J31" s="280"/>
      <c r="K31" s="181"/>
      <c r="L31" s="182"/>
      <c r="M31" s="382"/>
      <c r="N31" s="383"/>
      <c r="O31" s="383"/>
      <c r="P31" s="383"/>
      <c r="Q31" s="384"/>
      <c r="R31" s="261"/>
      <c r="S31" s="340"/>
      <c r="T31" s="249"/>
    </row>
    <row r="32" spans="1:20" ht="20.25" customHeight="1">
      <c r="A32" s="176"/>
      <c r="B32" s="177"/>
      <c r="C32" s="178"/>
      <c r="D32" s="160"/>
      <c r="E32" s="274"/>
      <c r="F32" s="264"/>
      <c r="G32" s="300">
        <f>ROUND(E32*F32,0)</f>
        <v>0</v>
      </c>
      <c r="H32" s="301"/>
      <c r="I32" s="278"/>
      <c r="J32" s="278"/>
      <c r="K32" s="179">
        <f>+IF(R32="8%（軽減税率対象）","＊", )</f>
        <v>0</v>
      </c>
      <c r="L32" s="180"/>
      <c r="M32" s="379"/>
      <c r="N32" s="380"/>
      <c r="O32" s="380"/>
      <c r="P32" s="380"/>
      <c r="Q32" s="381"/>
      <c r="R32" s="260"/>
      <c r="S32" s="339">
        <f>IF(R32="8%（軽減税率対象）",8%,R32)</f>
        <v>0</v>
      </c>
      <c r="T32" s="248">
        <f>IF(OR(R32="非課税",S32="不課税"),G32*0,G32*S32)</f>
        <v>0</v>
      </c>
    </row>
    <row r="33" spans="1:22" ht="15.75" customHeight="1">
      <c r="A33" s="166"/>
      <c r="B33" s="167"/>
      <c r="C33" s="168"/>
      <c r="D33" s="161"/>
      <c r="E33" s="275"/>
      <c r="F33" s="265"/>
      <c r="G33" s="279"/>
      <c r="H33" s="280"/>
      <c r="I33" s="280"/>
      <c r="J33" s="280"/>
      <c r="K33" s="181"/>
      <c r="L33" s="182"/>
      <c r="M33" s="382"/>
      <c r="N33" s="383"/>
      <c r="O33" s="383"/>
      <c r="P33" s="383"/>
      <c r="Q33" s="384"/>
      <c r="R33" s="261"/>
      <c r="S33" s="340"/>
      <c r="T33" s="249"/>
    </row>
    <row r="34" spans="1:22" ht="30" customHeight="1">
      <c r="A34" s="173" t="s">
        <v>55</v>
      </c>
      <c r="B34" s="174"/>
      <c r="C34" s="175"/>
      <c r="D34" s="314"/>
      <c r="E34" s="315"/>
      <c r="F34" s="316"/>
      <c r="G34" s="262">
        <f>SUM(G18:J33)</f>
        <v>259860</v>
      </c>
      <c r="H34" s="263"/>
      <c r="I34" s="263"/>
      <c r="J34" s="263"/>
      <c r="K34" s="192"/>
      <c r="L34" s="193"/>
      <c r="M34" s="171"/>
      <c r="N34" s="172"/>
      <c r="O34" s="70"/>
      <c r="P34" s="66"/>
      <c r="Q34" s="67"/>
      <c r="R34" s="55"/>
      <c r="T34" s="52">
        <f>SUM(T18:T33)</f>
        <v>25555</v>
      </c>
    </row>
    <row r="35" spans="1:22" ht="30" customHeight="1">
      <c r="A35" s="173" t="str">
        <f>+D38</f>
        <v>消費税</v>
      </c>
      <c r="B35" s="174"/>
      <c r="C35" s="175"/>
      <c r="D35" s="61"/>
      <c r="E35" s="62"/>
      <c r="F35" s="63"/>
      <c r="G35" s="262">
        <f>SUM(D39:E40)</f>
        <v>25555</v>
      </c>
      <c r="H35" s="263"/>
      <c r="I35" s="263"/>
      <c r="J35" s="263"/>
      <c r="K35" s="190"/>
      <c r="L35" s="191"/>
      <c r="M35" s="209"/>
      <c r="N35" s="210"/>
      <c r="O35" s="210"/>
      <c r="P35" s="210"/>
      <c r="Q35" s="211"/>
      <c r="R35" s="55"/>
      <c r="T35" s="52"/>
    </row>
    <row r="36" spans="1:22" ht="30" customHeight="1">
      <c r="A36" s="173" t="s">
        <v>56</v>
      </c>
      <c r="B36" s="174"/>
      <c r="C36" s="175"/>
      <c r="D36" s="311"/>
      <c r="E36" s="312"/>
      <c r="F36" s="313"/>
      <c r="G36" s="262">
        <f>+G34+G35</f>
        <v>285415</v>
      </c>
      <c r="H36" s="263"/>
      <c r="I36" s="263"/>
      <c r="J36" s="263"/>
      <c r="K36" s="190"/>
      <c r="L36" s="191"/>
      <c r="M36" s="250"/>
      <c r="N36" s="251"/>
      <c r="O36" s="251"/>
      <c r="P36" s="251"/>
      <c r="Q36" s="252"/>
      <c r="R36" s="55"/>
      <c r="T36" s="51"/>
    </row>
    <row r="37" spans="1:22" ht="26.25" customHeight="1"/>
    <row r="38" spans="1:22" ht="15.75" customHeight="1">
      <c r="A38" s="82"/>
      <c r="B38" s="235" t="s">
        <v>57</v>
      </c>
      <c r="C38" s="236"/>
      <c r="D38" s="236" t="str">
        <f>IF(K8="","消費税相当額","消費税")</f>
        <v>消費税</v>
      </c>
      <c r="E38" s="236"/>
      <c r="F38" s="322" t="str">
        <f>IF(K8="","合計","税込")</f>
        <v>税込</v>
      </c>
      <c r="G38" s="323"/>
      <c r="H38" s="324"/>
      <c r="I38" s="238"/>
      <c r="J38" s="239"/>
      <c r="K38" s="173" t="s">
        <v>58</v>
      </c>
      <c r="L38" s="174"/>
      <c r="M38" s="174"/>
      <c r="N38" s="174"/>
      <c r="O38" s="174"/>
      <c r="P38" s="175"/>
      <c r="S38" s="56"/>
    </row>
    <row r="39" spans="1:22" ht="28.5" customHeight="1">
      <c r="A39" s="80" t="s">
        <v>48</v>
      </c>
      <c r="B39" s="317">
        <f>SUMIF($R$18:$R$33,R10,$G$18:$J$33)</f>
        <v>245950</v>
      </c>
      <c r="C39" s="318"/>
      <c r="D39" s="319">
        <f>IF(B39="",0,ROUND(B39*10/100,0))</f>
        <v>24595</v>
      </c>
      <c r="E39" s="320"/>
      <c r="F39" s="319">
        <f>+B39+D39</f>
        <v>270545</v>
      </c>
      <c r="G39" s="320"/>
      <c r="H39" s="321"/>
      <c r="I39" s="245" t="s">
        <v>46</v>
      </c>
      <c r="J39" s="246"/>
      <c r="K39" s="317">
        <f>SUMIF($R$18:$R$33,R12,$G$18:$J$33)</f>
        <v>0</v>
      </c>
      <c r="L39" s="320"/>
      <c r="M39" s="320"/>
      <c r="N39" s="320"/>
      <c r="O39" s="320"/>
      <c r="P39" s="321"/>
      <c r="Q39" s="49"/>
      <c r="S39" s="52"/>
      <c r="V39" s="1"/>
    </row>
    <row r="40" spans="1:22" ht="28.5" customHeight="1">
      <c r="A40" s="81" t="s">
        <v>50</v>
      </c>
      <c r="B40" s="183">
        <f>SUMIF($R$18:$R$33,R11,$G$18:$J$33)</f>
        <v>12000</v>
      </c>
      <c r="C40" s="184"/>
      <c r="D40" s="185">
        <f>IF(B40="",0,ROUND(B40*8/100,0))</f>
        <v>960</v>
      </c>
      <c r="E40" s="186"/>
      <c r="F40" s="185">
        <f>+B40+D40</f>
        <v>12960</v>
      </c>
      <c r="G40" s="187"/>
      <c r="H40" s="188"/>
      <c r="I40" s="169" t="s">
        <v>47</v>
      </c>
      <c r="J40" s="170"/>
      <c r="K40" s="189">
        <f>SUMIF($R$18:$R$33,R13,$G$18:$J$33)</f>
        <v>1910</v>
      </c>
      <c r="L40" s="187"/>
      <c r="M40" s="187"/>
      <c r="N40" s="187"/>
      <c r="O40" s="187"/>
      <c r="P40" s="188"/>
      <c r="Q40" s="49"/>
      <c r="S40" s="52"/>
      <c r="V40" s="1"/>
    </row>
    <row r="41" spans="1:22" ht="10.5" customHeight="1"/>
    <row r="42" spans="1:22" ht="15.75" customHeight="1">
      <c r="A42" s="83" t="s">
        <v>52</v>
      </c>
      <c r="P42" s="266"/>
      <c r="Q42" s="266"/>
    </row>
    <row r="50" spans="1:20" ht="27" customHeight="1">
      <c r="A50" s="46" t="s">
        <v>26</v>
      </c>
      <c r="D50" s="215" t="s">
        <v>30</v>
      </c>
      <c r="E50" s="215"/>
      <c r="F50" s="215"/>
      <c r="G50" s="215"/>
      <c r="H50" s="215"/>
      <c r="I50" s="215"/>
      <c r="J50" s="2"/>
      <c r="K50" s="2"/>
      <c r="L50" s="2"/>
      <c r="P50" s="22" t="s">
        <v>21</v>
      </c>
      <c r="Q50" s="3">
        <f>$Q$1</f>
        <v>1</v>
      </c>
    </row>
    <row r="51" spans="1:20" ht="22.5" customHeight="1">
      <c r="B51" s="4"/>
      <c r="C51" s="4"/>
      <c r="D51" s="4"/>
      <c r="E51" s="338">
        <f>$E$2</f>
        <v>45230</v>
      </c>
      <c r="F51" s="338"/>
      <c r="G51" s="338"/>
      <c r="H51" s="338"/>
      <c r="I51" s="5"/>
      <c r="J51" s="5"/>
      <c r="K51" s="5"/>
      <c r="L51" s="5"/>
      <c r="M51" s="4"/>
      <c r="N51" s="4"/>
      <c r="O51" s="4"/>
      <c r="P51" s="144"/>
      <c r="Q51" s="144"/>
    </row>
    <row r="52" spans="1:20" ht="23.25" customHeight="1">
      <c r="A52" s="84" t="s">
        <v>73</v>
      </c>
      <c r="B52" s="6"/>
      <c r="C52" s="6"/>
      <c r="D52" s="7"/>
      <c r="P52" s="8"/>
      <c r="Q52" s="8"/>
    </row>
    <row r="53" spans="1:20" ht="18" customHeight="1">
      <c r="H53" s="1" t="s">
        <v>23</v>
      </c>
      <c r="I53" s="93" t="str">
        <f>$I$4</f>
        <v>350-1305</v>
      </c>
      <c r="J53" s="93"/>
      <c r="K53" s="109"/>
      <c r="L53" s="93"/>
      <c r="M53" s="93"/>
      <c r="N53" s="93"/>
      <c r="O53" s="93"/>
      <c r="P53" s="93"/>
      <c r="Q53" s="93"/>
    </row>
    <row r="54" spans="1:20" ht="18" customHeight="1">
      <c r="A54" s="9" t="s">
        <v>3</v>
      </c>
      <c r="B54" s="216" t="str">
        <f>$B$5</f>
        <v>狭山市○○現場</v>
      </c>
      <c r="C54" s="216"/>
      <c r="D54" s="216"/>
      <c r="H54" s="1" t="s">
        <v>0</v>
      </c>
      <c r="I54" s="196" t="str">
        <f>$I$5</f>
        <v>埼玉県狭山市入間川〇丁目〇番〇号</v>
      </c>
      <c r="J54" s="196"/>
      <c r="K54" s="196"/>
      <c r="L54" s="196"/>
      <c r="M54" s="196"/>
      <c r="N54" s="196"/>
      <c r="O54" s="196"/>
      <c r="P54" s="196"/>
      <c r="Q54" s="196"/>
    </row>
    <row r="55" spans="1:20" ht="18" customHeight="1">
      <c r="H55" s="1" t="s">
        <v>1</v>
      </c>
      <c r="I55" s="196" t="str">
        <f>$I$6</f>
        <v>〇〇建材株式会社</v>
      </c>
      <c r="J55" s="196"/>
      <c r="K55" s="196"/>
      <c r="L55" s="196"/>
      <c r="M55" s="196"/>
      <c r="N55" s="196"/>
      <c r="O55" s="196"/>
      <c r="P55" s="196"/>
      <c r="Q55" s="94"/>
    </row>
    <row r="56" spans="1:20" ht="18" customHeight="1">
      <c r="A56" s="220">
        <f>$A$7</f>
        <v>10</v>
      </c>
      <c r="B56" s="222">
        <f>$B$7</f>
        <v>45200</v>
      </c>
      <c r="C56" s="222"/>
      <c r="D56" s="222"/>
      <c r="H56" s="1" t="s">
        <v>2</v>
      </c>
      <c r="I56" s="141" t="str">
        <f>$I$7</f>
        <v>04-1111-11111</v>
      </c>
      <c r="J56" s="141"/>
      <c r="K56" s="141"/>
      <c r="L56" s="141"/>
      <c r="M56" s="141"/>
      <c r="N56" s="141"/>
      <c r="O56" s="141"/>
      <c r="P56" s="141"/>
      <c r="Q56" s="141"/>
    </row>
    <row r="57" spans="1:20" ht="18" customHeight="1">
      <c r="A57" s="221"/>
      <c r="B57" s="140">
        <f>$B$8</f>
        <v>45230</v>
      </c>
      <c r="C57" s="140"/>
      <c r="D57" s="140"/>
      <c r="G57" s="77"/>
      <c r="H57" s="247" t="s">
        <v>45</v>
      </c>
      <c r="I57" s="247"/>
      <c r="J57" s="87" t="str">
        <f>$J$8</f>
        <v>T</v>
      </c>
      <c r="K57" s="101">
        <f>+K8</f>
        <v>4</v>
      </c>
      <c r="L57" s="101" t="s">
        <v>54</v>
      </c>
      <c r="M57" s="101">
        <f>+M8</f>
        <v>1234</v>
      </c>
      <c r="N57" s="95" t="s">
        <v>54</v>
      </c>
      <c r="O57" s="101">
        <f>+O8</f>
        <v>5678</v>
      </c>
      <c r="P57" s="95" t="s">
        <v>54</v>
      </c>
      <c r="Q57" s="101">
        <f>+Q8</f>
        <v>9123</v>
      </c>
    </row>
    <row r="58" spans="1:20" ht="7.5" customHeight="1"/>
    <row r="59" spans="1:20" ht="20.25" customHeight="1">
      <c r="A59" s="10"/>
      <c r="B59" s="10"/>
      <c r="C59" s="10"/>
      <c r="D59" s="10"/>
      <c r="E59" s="11"/>
      <c r="F59" s="11"/>
      <c r="G59" s="11"/>
      <c r="H59" s="11"/>
      <c r="I59" s="194" t="s">
        <v>40</v>
      </c>
      <c r="J59" s="195"/>
      <c r="K59" s="195"/>
      <c r="L59" s="88"/>
      <c r="M59" s="200" t="s">
        <v>11</v>
      </c>
      <c r="N59" s="201"/>
      <c r="O59" s="201"/>
      <c r="P59" s="201"/>
      <c r="Q59" s="202"/>
      <c r="R59" s="50"/>
      <c r="S59" s="50"/>
      <c r="T59" s="50"/>
    </row>
    <row r="60" spans="1:20" ht="21" customHeight="1" thickBot="1">
      <c r="A60" s="12" t="s">
        <v>4</v>
      </c>
      <c r="B60" s="13"/>
      <c r="C60" s="13"/>
      <c r="D60" s="13"/>
      <c r="I60" s="24"/>
      <c r="K60" s="43"/>
      <c r="L60" s="65"/>
      <c r="M60" s="26" t="s">
        <v>18</v>
      </c>
      <c r="N60" s="27"/>
      <c r="O60" s="71"/>
      <c r="P60" s="28" t="s">
        <v>24</v>
      </c>
      <c r="Q60" s="29" t="s">
        <v>25</v>
      </c>
    </row>
    <row r="61" spans="1:20" ht="15.75" customHeight="1">
      <c r="A61" s="307" t="s">
        <v>15</v>
      </c>
      <c r="B61" s="341" t="s">
        <v>8</v>
      </c>
      <c r="C61" s="342"/>
      <c r="D61" s="343"/>
      <c r="E61" s="15"/>
      <c r="I61" s="30" t="s">
        <v>12</v>
      </c>
      <c r="L61" s="25"/>
      <c r="M61" s="272" t="s">
        <v>19</v>
      </c>
      <c r="N61" s="31"/>
      <c r="O61" s="14"/>
      <c r="P61" s="385" t="s">
        <v>24</v>
      </c>
      <c r="Q61" s="32"/>
    </row>
    <row r="62" spans="1:20" ht="15.75" customHeight="1">
      <c r="A62" s="308"/>
      <c r="B62" s="347">
        <f>$B$13</f>
        <v>285415</v>
      </c>
      <c r="C62" s="348"/>
      <c r="D62" s="349"/>
      <c r="E62" s="377" t="str">
        <f>+E13</f>
        <v/>
      </c>
      <c r="F62" s="378"/>
      <c r="G62" s="378"/>
      <c r="H62" s="386"/>
      <c r="I62" s="33"/>
      <c r="L62" s="25"/>
      <c r="M62" s="272"/>
      <c r="N62" s="31"/>
      <c r="O62" s="14"/>
      <c r="P62" s="385"/>
      <c r="Q62" s="34" t="s">
        <v>14</v>
      </c>
    </row>
    <row r="63" spans="1:20" ht="15.75" customHeight="1" thickBot="1">
      <c r="A63" s="309"/>
      <c r="B63" s="350"/>
      <c r="C63" s="351"/>
      <c r="D63" s="352"/>
      <c r="E63" s="377"/>
      <c r="F63" s="378"/>
      <c r="G63" s="378"/>
      <c r="H63" s="386"/>
      <c r="I63" s="35"/>
      <c r="J63" s="64"/>
      <c r="K63" s="96" t="s">
        <v>41</v>
      </c>
      <c r="L63" s="69"/>
      <c r="M63" s="36" t="s">
        <v>20</v>
      </c>
      <c r="N63" s="37" t="s">
        <v>43</v>
      </c>
      <c r="O63" s="72" t="s">
        <v>44</v>
      </c>
      <c r="P63" s="38"/>
      <c r="Q63" s="102" t="s">
        <v>13</v>
      </c>
    </row>
    <row r="64" spans="1:20" ht="9" customHeight="1"/>
    <row r="65" spans="1:17" ht="18" customHeight="1">
      <c r="A65" s="295" t="s">
        <v>51</v>
      </c>
      <c r="B65" s="296"/>
      <c r="C65" s="297"/>
      <c r="D65" s="281" t="s">
        <v>5</v>
      </c>
      <c r="E65" s="281" t="s">
        <v>6</v>
      </c>
      <c r="F65" s="281" t="s">
        <v>7</v>
      </c>
      <c r="G65" s="253" t="s">
        <v>42</v>
      </c>
      <c r="H65" s="254"/>
      <c r="I65" s="254"/>
      <c r="J65" s="254"/>
      <c r="K65" s="254"/>
      <c r="L65" s="89"/>
      <c r="M65" s="253" t="s">
        <v>36</v>
      </c>
      <c r="N65" s="254"/>
      <c r="O65" s="254"/>
      <c r="P65" s="254"/>
      <c r="Q65" s="255"/>
    </row>
    <row r="66" spans="1:17" ht="15" customHeight="1">
      <c r="A66" s="304" t="s">
        <v>9</v>
      </c>
      <c r="B66" s="305"/>
      <c r="C66" s="306"/>
      <c r="D66" s="282"/>
      <c r="E66" s="282"/>
      <c r="F66" s="282"/>
      <c r="G66" s="256"/>
      <c r="H66" s="257"/>
      <c r="I66" s="257"/>
      <c r="J66" s="257"/>
      <c r="K66" s="257"/>
      <c r="L66" s="90"/>
      <c r="M66" s="256"/>
      <c r="N66" s="257"/>
      <c r="O66" s="257"/>
      <c r="P66" s="257"/>
      <c r="Q66" s="258"/>
    </row>
    <row r="67" spans="1:17" ht="20.25" customHeight="1">
      <c r="A67" s="227" t="str">
        <f>$A$18</f>
        <v>砕石2005</v>
      </c>
      <c r="B67" s="228"/>
      <c r="C67" s="229"/>
      <c r="D67" s="142" t="str">
        <f>$D$18</f>
        <v>t</v>
      </c>
      <c r="E67" s="233">
        <f>$E$18</f>
        <v>120</v>
      </c>
      <c r="F67" s="223">
        <f>$F$18</f>
        <v>2000</v>
      </c>
      <c r="G67" s="157">
        <f>$G$18</f>
        <v>240000</v>
      </c>
      <c r="H67" s="158"/>
      <c r="I67" s="159"/>
      <c r="J67" s="159"/>
      <c r="K67" s="162">
        <f>$K$18</f>
        <v>0</v>
      </c>
      <c r="L67" s="163"/>
      <c r="M67" s="148">
        <f>$M$18</f>
        <v>0</v>
      </c>
      <c r="N67" s="149"/>
      <c r="O67" s="149"/>
      <c r="P67" s="149"/>
      <c r="Q67" s="150"/>
    </row>
    <row r="68" spans="1:17" ht="15.75" customHeight="1">
      <c r="A68" s="230">
        <f>$A$19</f>
        <v>1212</v>
      </c>
      <c r="B68" s="231"/>
      <c r="C68" s="232"/>
      <c r="D68" s="143"/>
      <c r="E68" s="234"/>
      <c r="F68" s="224"/>
      <c r="G68" s="225"/>
      <c r="H68" s="226"/>
      <c r="I68" s="226"/>
      <c r="J68" s="226"/>
      <c r="K68" s="164"/>
      <c r="L68" s="165"/>
      <c r="M68" s="151"/>
      <c r="N68" s="152"/>
      <c r="O68" s="152"/>
      <c r="P68" s="152"/>
      <c r="Q68" s="153"/>
    </row>
    <row r="69" spans="1:17" ht="20.25" customHeight="1">
      <c r="A69" s="227" t="str">
        <f>$A$20</f>
        <v>軽油</v>
      </c>
      <c r="B69" s="228"/>
      <c r="C69" s="229"/>
      <c r="D69" s="142" t="str">
        <f>$D$20</f>
        <v>ℓ</v>
      </c>
      <c r="E69" s="233">
        <f>$E$20</f>
        <v>59.5</v>
      </c>
      <c r="F69" s="223">
        <f>$F$20</f>
        <v>100</v>
      </c>
      <c r="G69" s="157">
        <f>$G$20</f>
        <v>5950</v>
      </c>
      <c r="H69" s="158"/>
      <c r="I69" s="159"/>
      <c r="J69" s="159"/>
      <c r="K69" s="162">
        <f>$K$20</f>
        <v>0</v>
      </c>
      <c r="L69" s="163"/>
      <c r="M69" s="148">
        <f>$M$20</f>
        <v>0</v>
      </c>
      <c r="N69" s="149"/>
      <c r="O69" s="149"/>
      <c r="P69" s="149"/>
      <c r="Q69" s="150"/>
    </row>
    <row r="70" spans="1:17" ht="15.75" customHeight="1">
      <c r="A70" s="230">
        <f>$A$21</f>
        <v>0</v>
      </c>
      <c r="B70" s="231"/>
      <c r="C70" s="232"/>
      <c r="D70" s="143"/>
      <c r="E70" s="234"/>
      <c r="F70" s="224"/>
      <c r="G70" s="225"/>
      <c r="H70" s="226"/>
      <c r="I70" s="226"/>
      <c r="J70" s="226"/>
      <c r="K70" s="164"/>
      <c r="L70" s="165"/>
      <c r="M70" s="151"/>
      <c r="N70" s="152"/>
      <c r="O70" s="152"/>
      <c r="P70" s="152"/>
      <c r="Q70" s="153"/>
    </row>
    <row r="71" spans="1:17" ht="20.25" customHeight="1">
      <c r="A71" s="227" t="str">
        <f>$A$22</f>
        <v>軽油引取税</v>
      </c>
      <c r="B71" s="228"/>
      <c r="C71" s="229"/>
      <c r="D71" s="142" t="str">
        <f>$D$22</f>
        <v>ℓ</v>
      </c>
      <c r="E71" s="233">
        <f>$E$22</f>
        <v>59.5</v>
      </c>
      <c r="F71" s="223">
        <f>$F$22</f>
        <v>32.1</v>
      </c>
      <c r="G71" s="157">
        <f>$G$22</f>
        <v>1910</v>
      </c>
      <c r="H71" s="158"/>
      <c r="I71" s="159"/>
      <c r="J71" s="159"/>
      <c r="K71" s="162">
        <f>$K$22</f>
        <v>0</v>
      </c>
      <c r="L71" s="163"/>
      <c r="M71" s="148">
        <f>$M$22</f>
        <v>0</v>
      </c>
      <c r="N71" s="149"/>
      <c r="O71" s="149"/>
      <c r="P71" s="149"/>
      <c r="Q71" s="150"/>
    </row>
    <row r="72" spans="1:17" ht="15.75" customHeight="1">
      <c r="A72" s="230">
        <f>$A$23</f>
        <v>0</v>
      </c>
      <c r="B72" s="231"/>
      <c r="C72" s="232"/>
      <c r="D72" s="143"/>
      <c r="E72" s="234"/>
      <c r="F72" s="224"/>
      <c r="G72" s="225"/>
      <c r="H72" s="226"/>
      <c r="I72" s="226"/>
      <c r="J72" s="226"/>
      <c r="K72" s="164"/>
      <c r="L72" s="165"/>
      <c r="M72" s="151"/>
      <c r="N72" s="152"/>
      <c r="O72" s="152"/>
      <c r="P72" s="152"/>
      <c r="Q72" s="153"/>
    </row>
    <row r="73" spans="1:17" ht="20.25" customHeight="1">
      <c r="A73" s="227" t="str">
        <f>$A$24</f>
        <v>購読料</v>
      </c>
      <c r="B73" s="228"/>
      <c r="C73" s="229"/>
      <c r="D73" s="142" t="str">
        <f>$D$24</f>
        <v>月</v>
      </c>
      <c r="E73" s="233">
        <f>$E$24</f>
        <v>12</v>
      </c>
      <c r="F73" s="223">
        <f>$F$24</f>
        <v>1000</v>
      </c>
      <c r="G73" s="157">
        <f>$G$24</f>
        <v>12000</v>
      </c>
      <c r="H73" s="158"/>
      <c r="I73" s="159"/>
      <c r="J73" s="159"/>
      <c r="K73" s="162" t="str">
        <f>$K$24</f>
        <v>＊</v>
      </c>
      <c r="L73" s="163"/>
      <c r="M73" s="148">
        <f>$M$24</f>
        <v>0</v>
      </c>
      <c r="N73" s="149"/>
      <c r="O73" s="149"/>
      <c r="P73" s="149"/>
      <c r="Q73" s="150"/>
    </row>
    <row r="74" spans="1:17" ht="15.75" customHeight="1">
      <c r="A74" s="230" t="str">
        <f>$A$25</f>
        <v>2023.10-2024.9</v>
      </c>
      <c r="B74" s="231"/>
      <c r="C74" s="232"/>
      <c r="D74" s="143"/>
      <c r="E74" s="234"/>
      <c r="F74" s="224"/>
      <c r="G74" s="225"/>
      <c r="H74" s="226"/>
      <c r="I74" s="226"/>
      <c r="J74" s="226"/>
      <c r="K74" s="164"/>
      <c r="L74" s="165"/>
      <c r="M74" s="151"/>
      <c r="N74" s="152"/>
      <c r="O74" s="152"/>
      <c r="P74" s="152"/>
      <c r="Q74" s="153"/>
    </row>
    <row r="75" spans="1:17" ht="20.25" customHeight="1">
      <c r="A75" s="227">
        <f>$A$26</f>
        <v>0</v>
      </c>
      <c r="B75" s="228"/>
      <c r="C75" s="229"/>
      <c r="D75" s="142">
        <f>$D$26</f>
        <v>0</v>
      </c>
      <c r="E75" s="233">
        <f>$E$26</f>
        <v>0</v>
      </c>
      <c r="F75" s="223">
        <f>$F$26</f>
        <v>0</v>
      </c>
      <c r="G75" s="157">
        <f>$G$26</f>
        <v>0</v>
      </c>
      <c r="H75" s="158"/>
      <c r="I75" s="159"/>
      <c r="J75" s="159"/>
      <c r="K75" s="162">
        <f>$K$26</f>
        <v>0</v>
      </c>
      <c r="L75" s="163"/>
      <c r="M75" s="148">
        <f>$M$26</f>
        <v>0</v>
      </c>
      <c r="N75" s="149"/>
      <c r="O75" s="149"/>
      <c r="P75" s="149"/>
      <c r="Q75" s="150"/>
    </row>
    <row r="76" spans="1:17" ht="15.75" customHeight="1">
      <c r="A76" s="230">
        <f>$A$27</f>
        <v>0</v>
      </c>
      <c r="B76" s="231"/>
      <c r="C76" s="232"/>
      <c r="D76" s="143"/>
      <c r="E76" s="234"/>
      <c r="F76" s="224"/>
      <c r="G76" s="225"/>
      <c r="H76" s="226"/>
      <c r="I76" s="226"/>
      <c r="J76" s="226"/>
      <c r="K76" s="164"/>
      <c r="L76" s="165"/>
      <c r="M76" s="151"/>
      <c r="N76" s="152"/>
      <c r="O76" s="152"/>
      <c r="P76" s="152"/>
      <c r="Q76" s="153"/>
    </row>
    <row r="77" spans="1:17" ht="20.25" customHeight="1">
      <c r="A77" s="227">
        <f>$A$28</f>
        <v>0</v>
      </c>
      <c r="B77" s="228"/>
      <c r="C77" s="229"/>
      <c r="D77" s="142">
        <f>$D$28</f>
        <v>0</v>
      </c>
      <c r="E77" s="233">
        <f>$E$28</f>
        <v>0</v>
      </c>
      <c r="F77" s="223">
        <f>$F$28</f>
        <v>0</v>
      </c>
      <c r="G77" s="157">
        <f>$G$28</f>
        <v>0</v>
      </c>
      <c r="H77" s="158"/>
      <c r="I77" s="159"/>
      <c r="J77" s="159"/>
      <c r="K77" s="162">
        <f>$K$28</f>
        <v>0</v>
      </c>
      <c r="L77" s="163"/>
      <c r="M77" s="148">
        <f>$M$28</f>
        <v>0</v>
      </c>
      <c r="N77" s="149"/>
      <c r="O77" s="149"/>
      <c r="P77" s="149"/>
      <c r="Q77" s="150"/>
    </row>
    <row r="78" spans="1:17" ht="15.75" customHeight="1">
      <c r="A78" s="230">
        <f>$A$29</f>
        <v>0</v>
      </c>
      <c r="B78" s="231"/>
      <c r="C78" s="232"/>
      <c r="D78" s="143"/>
      <c r="E78" s="234"/>
      <c r="F78" s="224"/>
      <c r="G78" s="225"/>
      <c r="H78" s="226"/>
      <c r="I78" s="226"/>
      <c r="J78" s="226"/>
      <c r="K78" s="164"/>
      <c r="L78" s="165"/>
      <c r="M78" s="151"/>
      <c r="N78" s="152"/>
      <c r="O78" s="152"/>
      <c r="P78" s="152"/>
      <c r="Q78" s="153"/>
    </row>
    <row r="79" spans="1:17" ht="20.25" customHeight="1">
      <c r="A79" s="227">
        <f>$A$30</f>
        <v>0</v>
      </c>
      <c r="B79" s="228"/>
      <c r="C79" s="229"/>
      <c r="D79" s="142">
        <f>$D$30</f>
        <v>0</v>
      </c>
      <c r="E79" s="233">
        <f>$E$30</f>
        <v>0</v>
      </c>
      <c r="F79" s="223">
        <f>$F$30</f>
        <v>0</v>
      </c>
      <c r="G79" s="157">
        <f>$G$30</f>
        <v>0</v>
      </c>
      <c r="H79" s="158"/>
      <c r="I79" s="159"/>
      <c r="J79" s="159"/>
      <c r="K79" s="162">
        <f>$K$30</f>
        <v>0</v>
      </c>
      <c r="L79" s="163"/>
      <c r="M79" s="148">
        <f>$M$30</f>
        <v>0</v>
      </c>
      <c r="N79" s="149"/>
      <c r="O79" s="149"/>
      <c r="P79" s="149"/>
      <c r="Q79" s="150"/>
    </row>
    <row r="80" spans="1:17" ht="15.75" customHeight="1">
      <c r="A80" s="230">
        <f>$A$31</f>
        <v>0</v>
      </c>
      <c r="B80" s="231"/>
      <c r="C80" s="232"/>
      <c r="D80" s="143"/>
      <c r="E80" s="234"/>
      <c r="F80" s="224"/>
      <c r="G80" s="225"/>
      <c r="H80" s="226"/>
      <c r="I80" s="226"/>
      <c r="J80" s="226"/>
      <c r="K80" s="164"/>
      <c r="L80" s="165"/>
      <c r="M80" s="151"/>
      <c r="N80" s="152"/>
      <c r="O80" s="152"/>
      <c r="P80" s="152"/>
      <c r="Q80" s="153"/>
    </row>
    <row r="81" spans="1:22" ht="20.25" customHeight="1">
      <c r="A81" s="227">
        <f>$A$32</f>
        <v>0</v>
      </c>
      <c r="B81" s="228"/>
      <c r="C81" s="229"/>
      <c r="D81" s="142">
        <f>$D$32</f>
        <v>0</v>
      </c>
      <c r="E81" s="233">
        <f>$E$32</f>
        <v>0</v>
      </c>
      <c r="F81" s="223">
        <f>$F$32</f>
        <v>0</v>
      </c>
      <c r="G81" s="157">
        <f>$G$32</f>
        <v>0</v>
      </c>
      <c r="H81" s="158"/>
      <c r="I81" s="159"/>
      <c r="J81" s="159"/>
      <c r="K81" s="162">
        <f>$K$32</f>
        <v>0</v>
      </c>
      <c r="L81" s="163"/>
      <c r="M81" s="148">
        <f>$M$32</f>
        <v>0</v>
      </c>
      <c r="N81" s="149"/>
      <c r="O81" s="149"/>
      <c r="P81" s="149"/>
      <c r="Q81" s="150"/>
    </row>
    <row r="82" spans="1:22" ht="15.75" customHeight="1">
      <c r="A82" s="230">
        <f>$A$33</f>
        <v>0</v>
      </c>
      <c r="B82" s="231"/>
      <c r="C82" s="232"/>
      <c r="D82" s="143"/>
      <c r="E82" s="234"/>
      <c r="F82" s="224"/>
      <c r="G82" s="225"/>
      <c r="H82" s="226"/>
      <c r="I82" s="226"/>
      <c r="J82" s="226"/>
      <c r="K82" s="164"/>
      <c r="L82" s="165"/>
      <c r="M82" s="151"/>
      <c r="N82" s="152"/>
      <c r="O82" s="152"/>
      <c r="P82" s="152"/>
      <c r="Q82" s="153"/>
    </row>
    <row r="83" spans="1:22" ht="30" customHeight="1">
      <c r="A83" s="344" t="str">
        <f>$A$34</f>
        <v>品代計</v>
      </c>
      <c r="B83" s="345"/>
      <c r="C83" s="346"/>
      <c r="D83" s="314"/>
      <c r="E83" s="315"/>
      <c r="F83" s="316"/>
      <c r="G83" s="157">
        <f>$G$34</f>
        <v>259860</v>
      </c>
      <c r="H83" s="158"/>
      <c r="I83" s="159"/>
      <c r="J83" s="159"/>
      <c r="K83" s="97"/>
      <c r="L83" s="60"/>
      <c r="M83" s="145"/>
      <c r="N83" s="146"/>
      <c r="O83" s="146"/>
      <c r="P83" s="146"/>
      <c r="Q83" s="147"/>
    </row>
    <row r="84" spans="1:22" ht="30" customHeight="1">
      <c r="A84" s="197" t="str">
        <f>$A$35</f>
        <v>消費税</v>
      </c>
      <c r="B84" s="198"/>
      <c r="C84" s="199"/>
      <c r="D84" s="61"/>
      <c r="E84" s="62"/>
      <c r="F84" s="63"/>
      <c r="G84" s="157">
        <f>$G$35</f>
        <v>25555</v>
      </c>
      <c r="H84" s="158"/>
      <c r="I84" s="159"/>
      <c r="J84" s="159"/>
      <c r="K84" s="98"/>
      <c r="L84" s="68"/>
      <c r="M84" s="209"/>
      <c r="N84" s="210"/>
      <c r="O84" s="210"/>
      <c r="P84" s="210"/>
      <c r="Q84" s="211"/>
      <c r="R84" s="55"/>
      <c r="T84" s="52"/>
    </row>
    <row r="85" spans="1:22" ht="30" customHeight="1">
      <c r="A85" s="197" t="str">
        <f>$A$36</f>
        <v>合　　計</v>
      </c>
      <c r="B85" s="198"/>
      <c r="C85" s="199"/>
      <c r="D85" s="311">
        <f>$E$36</f>
        <v>0</v>
      </c>
      <c r="E85" s="312"/>
      <c r="F85" s="313"/>
      <c r="G85" s="154">
        <f>$G$36</f>
        <v>285415</v>
      </c>
      <c r="H85" s="155"/>
      <c r="I85" s="156"/>
      <c r="J85" s="156"/>
      <c r="K85" s="99"/>
      <c r="L85" s="59"/>
      <c r="M85" s="212"/>
      <c r="N85" s="213"/>
      <c r="O85" s="213"/>
      <c r="P85" s="213"/>
      <c r="Q85" s="214"/>
    </row>
    <row r="86" spans="1:22" ht="9.75" customHeight="1"/>
    <row r="87" spans="1:22" ht="15.75" customHeight="1">
      <c r="A87" s="82"/>
      <c r="B87" s="235" t="s">
        <v>57</v>
      </c>
      <c r="C87" s="236"/>
      <c r="D87" s="236" t="str">
        <f>+D38</f>
        <v>消費税</v>
      </c>
      <c r="E87" s="236"/>
      <c r="F87" s="236" t="str">
        <f>+F38</f>
        <v>税込</v>
      </c>
      <c r="G87" s="236"/>
      <c r="H87" s="237"/>
      <c r="I87" s="238"/>
      <c r="J87" s="239"/>
      <c r="K87" s="173" t="s">
        <v>58</v>
      </c>
      <c r="L87" s="174"/>
      <c r="M87" s="174"/>
      <c r="N87" s="174"/>
      <c r="O87" s="174"/>
      <c r="P87" s="175"/>
      <c r="S87" s="56"/>
    </row>
    <row r="88" spans="1:22" ht="28.5" customHeight="1">
      <c r="A88" s="80" t="s">
        <v>48</v>
      </c>
      <c r="B88" s="240">
        <f>$B$39</f>
        <v>245950</v>
      </c>
      <c r="C88" s="241"/>
      <c r="D88" s="242">
        <f>$D$39</f>
        <v>24595</v>
      </c>
      <c r="E88" s="243"/>
      <c r="F88" s="242">
        <f>$F$39</f>
        <v>270545</v>
      </c>
      <c r="G88" s="243"/>
      <c r="H88" s="244"/>
      <c r="I88" s="245" t="s">
        <v>46</v>
      </c>
      <c r="J88" s="246"/>
      <c r="K88" s="240">
        <f>+K39</f>
        <v>0</v>
      </c>
      <c r="L88" s="243"/>
      <c r="M88" s="243"/>
      <c r="N88" s="243"/>
      <c r="O88" s="243"/>
      <c r="P88" s="244"/>
      <c r="Q88" s="49"/>
      <c r="S88" s="52"/>
      <c r="V88" s="1"/>
    </row>
    <row r="89" spans="1:22" ht="28.5" customHeight="1">
      <c r="A89" s="81" t="s">
        <v>50</v>
      </c>
      <c r="B89" s="330">
        <f>+B40</f>
        <v>12000</v>
      </c>
      <c r="C89" s="331"/>
      <c r="D89" s="325">
        <f>+D40</f>
        <v>960</v>
      </c>
      <c r="E89" s="326"/>
      <c r="F89" s="325">
        <f>+F40</f>
        <v>12960</v>
      </c>
      <c r="G89" s="326"/>
      <c r="H89" s="327"/>
      <c r="I89" s="169" t="s">
        <v>47</v>
      </c>
      <c r="J89" s="170"/>
      <c r="K89" s="330">
        <f>+K40</f>
        <v>1910</v>
      </c>
      <c r="L89" s="326"/>
      <c r="M89" s="326"/>
      <c r="N89" s="326"/>
      <c r="O89" s="326"/>
      <c r="P89" s="327"/>
      <c r="Q89" s="49"/>
      <c r="S89" s="52"/>
      <c r="V89" s="1"/>
    </row>
    <row r="90" spans="1:22" ht="28.5" customHeight="1">
      <c r="A90" s="105" t="s">
        <v>52</v>
      </c>
      <c r="B90" s="106"/>
      <c r="C90" s="106"/>
      <c r="D90" s="106"/>
      <c r="E90" s="106"/>
      <c r="F90" s="106"/>
      <c r="G90" s="106"/>
      <c r="H90" s="106"/>
      <c r="I90" s="107"/>
      <c r="J90" s="107"/>
      <c r="K90" s="108"/>
      <c r="L90" s="108"/>
      <c r="M90" s="108"/>
      <c r="N90" s="108"/>
      <c r="O90" s="108"/>
      <c r="P90" s="108"/>
      <c r="Q90" s="49"/>
      <c r="S90" s="52"/>
      <c r="V90" s="1"/>
    </row>
    <row r="91" spans="1:22" ht="9" customHeight="1">
      <c r="A91" s="78"/>
      <c r="B91" s="78"/>
      <c r="C91" s="76"/>
      <c r="D91" s="76"/>
      <c r="E91" s="76"/>
      <c r="F91" s="76"/>
      <c r="G91" s="73"/>
      <c r="H91" s="75"/>
      <c r="I91" s="73"/>
      <c r="J91" s="73"/>
      <c r="K91" s="73"/>
      <c r="L91" s="73"/>
      <c r="M91" s="73"/>
      <c r="N91" s="73"/>
      <c r="O91" s="73"/>
      <c r="P91" s="73"/>
      <c r="Q91" s="49"/>
      <c r="S91" s="52"/>
      <c r="V91" s="1"/>
    </row>
    <row r="92" spans="1:22" ht="15.75" customHeight="1">
      <c r="A92" s="335" t="s">
        <v>49</v>
      </c>
      <c r="B92" s="336"/>
      <c r="C92" s="337"/>
      <c r="D92" s="197" t="s">
        <v>17</v>
      </c>
      <c r="E92" s="198"/>
      <c r="F92" s="199"/>
      <c r="G92" s="39" t="s">
        <v>70</v>
      </c>
      <c r="H92" s="40"/>
      <c r="I92" s="47"/>
      <c r="J92" s="47"/>
      <c r="K92" s="47"/>
      <c r="L92" s="47"/>
      <c r="M92" s="47"/>
      <c r="N92" s="40" t="s">
        <v>31</v>
      </c>
      <c r="O92" s="40"/>
      <c r="P92" s="47"/>
      <c r="Q92" s="48"/>
    </row>
    <row r="93" spans="1:22" ht="41.25" customHeight="1">
      <c r="A93" s="79"/>
      <c r="B93" s="40"/>
      <c r="C93" s="41"/>
      <c r="D93" s="39"/>
      <c r="E93" s="40"/>
      <c r="F93" s="41"/>
      <c r="G93" s="39"/>
      <c r="H93" s="40"/>
      <c r="I93" s="40"/>
      <c r="J93" s="40"/>
      <c r="K93" s="40"/>
      <c r="L93" s="40"/>
      <c r="M93" s="40"/>
      <c r="N93" s="40"/>
      <c r="O93" s="40"/>
      <c r="P93" s="40"/>
      <c r="Q93" s="41"/>
    </row>
    <row r="94" spans="1:22" ht="9" customHeight="1"/>
    <row r="95" spans="1:22" ht="15.75" customHeight="1">
      <c r="A95" s="21"/>
      <c r="N95" s="332" t="s">
        <v>10</v>
      </c>
      <c r="O95" s="333"/>
      <c r="P95" s="333"/>
      <c r="Q95" s="334"/>
    </row>
    <row r="96" spans="1:22" ht="15.75" customHeight="1">
      <c r="N96" s="42"/>
      <c r="O96" s="43"/>
      <c r="P96" s="43"/>
      <c r="Q96" s="25"/>
    </row>
    <row r="97" spans="1:20" ht="15.75" customHeight="1">
      <c r="N97" s="44"/>
      <c r="O97" s="7"/>
      <c r="P97" s="7"/>
      <c r="Q97" s="45"/>
    </row>
    <row r="98" spans="1:20" ht="27" customHeight="1">
      <c r="A98" s="46" t="s">
        <v>27</v>
      </c>
      <c r="D98" s="215" t="s">
        <v>30</v>
      </c>
      <c r="E98" s="215"/>
      <c r="F98" s="215"/>
      <c r="G98" s="215"/>
      <c r="H98" s="215"/>
      <c r="I98" s="215"/>
      <c r="J98" s="2"/>
      <c r="K98" s="2"/>
      <c r="L98" s="2"/>
      <c r="P98" s="22" t="s">
        <v>21</v>
      </c>
      <c r="Q98" s="3">
        <f>$Q$1</f>
        <v>1</v>
      </c>
    </row>
    <row r="99" spans="1:20" ht="22.5" customHeight="1">
      <c r="B99" s="4"/>
      <c r="C99" s="4"/>
      <c r="D99" s="4"/>
      <c r="E99" s="338">
        <f>$E$2</f>
        <v>45230</v>
      </c>
      <c r="F99" s="338"/>
      <c r="G99" s="338"/>
      <c r="H99" s="338"/>
      <c r="I99" s="5"/>
      <c r="J99" s="5"/>
      <c r="K99" s="5"/>
      <c r="L99" s="5"/>
      <c r="M99" s="4"/>
      <c r="N99" s="4"/>
      <c r="O99" s="4"/>
      <c r="P99" s="144"/>
      <c r="Q99" s="144"/>
    </row>
    <row r="100" spans="1:20" ht="23.25" customHeight="1">
      <c r="A100" s="84" t="s">
        <v>73</v>
      </c>
      <c r="B100" s="6"/>
      <c r="C100" s="6"/>
      <c r="D100" s="7"/>
      <c r="P100" s="8"/>
      <c r="Q100" s="8"/>
    </row>
    <row r="101" spans="1:20" ht="18" customHeight="1">
      <c r="H101" s="1" t="s">
        <v>23</v>
      </c>
      <c r="I101" s="141" t="str">
        <f>$I$4</f>
        <v>350-1305</v>
      </c>
      <c r="J101" s="141"/>
      <c r="K101" s="141"/>
      <c r="L101" s="141"/>
      <c r="M101" s="141"/>
      <c r="N101" s="141"/>
      <c r="O101" s="141"/>
      <c r="P101" s="141"/>
      <c r="Q101" s="141"/>
    </row>
    <row r="102" spans="1:20" ht="18" customHeight="1">
      <c r="A102" s="9" t="s">
        <v>3</v>
      </c>
      <c r="B102" s="216" t="str">
        <f>$B$5</f>
        <v>狭山市○○現場</v>
      </c>
      <c r="C102" s="216"/>
      <c r="D102" s="216"/>
      <c r="H102" s="1" t="s">
        <v>0</v>
      </c>
      <c r="I102" s="196" t="str">
        <f>$I$5</f>
        <v>埼玉県狭山市入間川〇丁目〇番〇号</v>
      </c>
      <c r="J102" s="196"/>
      <c r="K102" s="196"/>
      <c r="L102" s="196"/>
      <c r="M102" s="196"/>
      <c r="N102" s="196"/>
      <c r="O102" s="196"/>
      <c r="P102" s="196"/>
      <c r="Q102" s="196"/>
    </row>
    <row r="103" spans="1:20" ht="18" customHeight="1">
      <c r="H103" s="1" t="s">
        <v>1</v>
      </c>
      <c r="I103" s="196" t="str">
        <f>$I$6</f>
        <v>〇〇建材株式会社</v>
      </c>
      <c r="J103" s="196"/>
      <c r="K103" s="196"/>
      <c r="L103" s="196"/>
      <c r="M103" s="196"/>
      <c r="N103" s="196"/>
      <c r="O103" s="196"/>
      <c r="P103" s="196"/>
      <c r="Q103" s="23" t="s">
        <v>16</v>
      </c>
    </row>
    <row r="104" spans="1:20" ht="18" customHeight="1">
      <c r="A104" s="220">
        <f>$A$7</f>
        <v>10</v>
      </c>
      <c r="B104" s="222">
        <f>$B$7</f>
        <v>45200</v>
      </c>
      <c r="C104" s="222"/>
      <c r="D104" s="222"/>
      <c r="H104" s="1" t="s">
        <v>2</v>
      </c>
      <c r="I104" s="141" t="str">
        <f>$I$7</f>
        <v>04-1111-11111</v>
      </c>
      <c r="J104" s="141"/>
      <c r="K104" s="141"/>
      <c r="L104" s="141"/>
      <c r="M104" s="141"/>
      <c r="N104" s="141"/>
      <c r="O104" s="141"/>
      <c r="P104" s="141"/>
      <c r="Q104" s="141"/>
    </row>
    <row r="105" spans="1:20" ht="18" customHeight="1">
      <c r="A105" s="221"/>
      <c r="B105" s="140">
        <f>$B$8</f>
        <v>45230</v>
      </c>
      <c r="C105" s="140"/>
      <c r="D105" s="140"/>
      <c r="G105" s="77"/>
      <c r="H105" s="247" t="s">
        <v>45</v>
      </c>
      <c r="I105" s="247"/>
      <c r="J105" s="87" t="str">
        <f>$J$8</f>
        <v>T</v>
      </c>
      <c r="K105" s="101">
        <f>+K57</f>
        <v>4</v>
      </c>
      <c r="L105" s="101" t="s">
        <v>54</v>
      </c>
      <c r="M105" s="101">
        <f>+M57</f>
        <v>1234</v>
      </c>
      <c r="N105" s="95" t="s">
        <v>54</v>
      </c>
      <c r="O105" s="101">
        <f>+O57</f>
        <v>5678</v>
      </c>
      <c r="P105" s="95" t="s">
        <v>54</v>
      </c>
      <c r="Q105" s="101">
        <f>+Q57</f>
        <v>9123</v>
      </c>
    </row>
    <row r="106" spans="1:20" ht="7.5" customHeight="1"/>
    <row r="107" spans="1:20" ht="20.25" customHeight="1">
      <c r="A107" s="10"/>
      <c r="B107" s="10"/>
      <c r="C107" s="10"/>
      <c r="D107" s="10"/>
      <c r="E107" s="11"/>
      <c r="F107" s="11"/>
      <c r="G107" s="11"/>
      <c r="H107" s="11"/>
      <c r="I107" s="194" t="s">
        <v>40</v>
      </c>
      <c r="J107" s="195"/>
      <c r="K107" s="195"/>
      <c r="L107" s="88"/>
      <c r="M107" s="200" t="s">
        <v>11</v>
      </c>
      <c r="N107" s="201"/>
      <c r="O107" s="201"/>
      <c r="P107" s="201"/>
      <c r="Q107" s="202"/>
      <c r="R107" s="50"/>
      <c r="S107" s="50"/>
      <c r="T107" s="50"/>
    </row>
    <row r="108" spans="1:20" ht="21" customHeight="1" thickBot="1">
      <c r="A108" s="12" t="s">
        <v>4</v>
      </c>
      <c r="B108" s="13"/>
      <c r="C108" s="13"/>
      <c r="D108" s="13"/>
      <c r="I108" s="24"/>
      <c r="K108" s="43"/>
      <c r="L108" s="65"/>
      <c r="M108" s="26" t="s">
        <v>18</v>
      </c>
      <c r="N108" s="27"/>
      <c r="O108" s="71"/>
      <c r="P108" s="28" t="s">
        <v>24</v>
      </c>
      <c r="Q108" s="29" t="s">
        <v>25</v>
      </c>
    </row>
    <row r="109" spans="1:20" ht="15.75" customHeight="1">
      <c r="A109" s="307" t="s">
        <v>15</v>
      </c>
      <c r="B109" s="341" t="s">
        <v>8</v>
      </c>
      <c r="C109" s="342"/>
      <c r="D109" s="343"/>
      <c r="E109" s="15"/>
      <c r="I109" s="30" t="s">
        <v>12</v>
      </c>
      <c r="L109" s="25"/>
      <c r="M109" s="272" t="s">
        <v>19</v>
      </c>
      <c r="N109" s="31"/>
      <c r="O109" s="14"/>
      <c r="P109" s="385" t="s">
        <v>24</v>
      </c>
      <c r="Q109" s="32"/>
    </row>
    <row r="110" spans="1:20" ht="15.75" customHeight="1">
      <c r="A110" s="308"/>
      <c r="B110" s="347">
        <f>$B$13</f>
        <v>285415</v>
      </c>
      <c r="C110" s="348"/>
      <c r="D110" s="349"/>
      <c r="E110" s="377" t="str">
        <f>+E62</f>
        <v/>
      </c>
      <c r="F110" s="378"/>
      <c r="G110" s="378"/>
      <c r="H110" s="386"/>
      <c r="I110" s="33"/>
      <c r="L110" s="25"/>
      <c r="M110" s="272"/>
      <c r="N110" s="31"/>
      <c r="O110" s="14"/>
      <c r="P110" s="385"/>
      <c r="Q110" s="34" t="s">
        <v>14</v>
      </c>
    </row>
    <row r="111" spans="1:20" ht="15.75" customHeight="1" thickBot="1">
      <c r="A111" s="309"/>
      <c r="B111" s="350"/>
      <c r="C111" s="351"/>
      <c r="D111" s="352"/>
      <c r="E111" s="377"/>
      <c r="F111" s="378"/>
      <c r="G111" s="378"/>
      <c r="H111" s="386"/>
      <c r="I111" s="35"/>
      <c r="J111" s="64"/>
      <c r="K111" s="96" t="s">
        <v>41</v>
      </c>
      <c r="L111" s="69"/>
      <c r="M111" s="36" t="s">
        <v>20</v>
      </c>
      <c r="N111" s="37" t="s">
        <v>43</v>
      </c>
      <c r="O111" s="72" t="s">
        <v>44</v>
      </c>
      <c r="P111" s="38"/>
      <c r="Q111" s="102" t="s">
        <v>13</v>
      </c>
    </row>
    <row r="112" spans="1:20" ht="9" customHeight="1"/>
    <row r="113" spans="1:17" ht="18" customHeight="1">
      <c r="A113" s="295" t="s">
        <v>51</v>
      </c>
      <c r="B113" s="296"/>
      <c r="C113" s="297"/>
      <c r="D113" s="281" t="s">
        <v>5</v>
      </c>
      <c r="E113" s="281" t="s">
        <v>6</v>
      </c>
      <c r="F113" s="281" t="s">
        <v>7</v>
      </c>
      <c r="G113" s="253" t="s">
        <v>42</v>
      </c>
      <c r="H113" s="254"/>
      <c r="I113" s="254"/>
      <c r="J113" s="254"/>
      <c r="K113" s="254"/>
      <c r="L113" s="89"/>
      <c r="M113" s="253" t="s">
        <v>36</v>
      </c>
      <c r="N113" s="254"/>
      <c r="O113" s="254"/>
      <c r="P113" s="254"/>
      <c r="Q113" s="255"/>
    </row>
    <row r="114" spans="1:17" ht="15" customHeight="1">
      <c r="A114" s="304" t="s">
        <v>9</v>
      </c>
      <c r="B114" s="305"/>
      <c r="C114" s="306"/>
      <c r="D114" s="282"/>
      <c r="E114" s="282"/>
      <c r="F114" s="282"/>
      <c r="G114" s="256"/>
      <c r="H114" s="257"/>
      <c r="I114" s="257"/>
      <c r="J114" s="257"/>
      <c r="K114" s="257"/>
      <c r="L114" s="90"/>
      <c r="M114" s="256"/>
      <c r="N114" s="257"/>
      <c r="O114" s="257"/>
      <c r="P114" s="257"/>
      <c r="Q114" s="258"/>
    </row>
    <row r="115" spans="1:17" ht="20.25" customHeight="1">
      <c r="A115" s="227" t="str">
        <f>$A$18</f>
        <v>砕石2005</v>
      </c>
      <c r="B115" s="228"/>
      <c r="C115" s="229"/>
      <c r="D115" s="142" t="str">
        <f>$D$18</f>
        <v>t</v>
      </c>
      <c r="E115" s="233">
        <f>$E$18</f>
        <v>120</v>
      </c>
      <c r="F115" s="223">
        <f>$F$18</f>
        <v>2000</v>
      </c>
      <c r="G115" s="157">
        <f>$G$18</f>
        <v>240000</v>
      </c>
      <c r="H115" s="158"/>
      <c r="I115" s="159"/>
      <c r="J115" s="159"/>
      <c r="K115" s="162">
        <f>$K$18</f>
        <v>0</v>
      </c>
      <c r="L115" s="163"/>
      <c r="M115" s="148">
        <f>$M$18</f>
        <v>0</v>
      </c>
      <c r="N115" s="149"/>
      <c r="O115" s="149"/>
      <c r="P115" s="149"/>
      <c r="Q115" s="150"/>
    </row>
    <row r="116" spans="1:17" ht="15.75" customHeight="1">
      <c r="A116" s="230">
        <f>$A$19</f>
        <v>1212</v>
      </c>
      <c r="B116" s="231"/>
      <c r="C116" s="232"/>
      <c r="D116" s="143"/>
      <c r="E116" s="234"/>
      <c r="F116" s="224"/>
      <c r="G116" s="225"/>
      <c r="H116" s="226"/>
      <c r="I116" s="226"/>
      <c r="J116" s="226"/>
      <c r="K116" s="164"/>
      <c r="L116" s="165"/>
      <c r="M116" s="151"/>
      <c r="N116" s="152"/>
      <c r="O116" s="152"/>
      <c r="P116" s="152"/>
      <c r="Q116" s="153"/>
    </row>
    <row r="117" spans="1:17" ht="20.25" customHeight="1">
      <c r="A117" s="227" t="str">
        <f>$A$20</f>
        <v>軽油</v>
      </c>
      <c r="B117" s="228"/>
      <c r="C117" s="229"/>
      <c r="D117" s="142" t="str">
        <f>$D$20</f>
        <v>ℓ</v>
      </c>
      <c r="E117" s="233">
        <f>$E$20</f>
        <v>59.5</v>
      </c>
      <c r="F117" s="223">
        <f>$F$20</f>
        <v>100</v>
      </c>
      <c r="G117" s="157">
        <f>$G$20</f>
        <v>5950</v>
      </c>
      <c r="H117" s="158"/>
      <c r="I117" s="159"/>
      <c r="J117" s="159"/>
      <c r="K117" s="162">
        <f>$K$20</f>
        <v>0</v>
      </c>
      <c r="L117" s="163"/>
      <c r="M117" s="148">
        <f>$M$20</f>
        <v>0</v>
      </c>
      <c r="N117" s="149"/>
      <c r="O117" s="149"/>
      <c r="P117" s="149"/>
      <c r="Q117" s="150"/>
    </row>
    <row r="118" spans="1:17" ht="15.75" customHeight="1">
      <c r="A118" s="230">
        <f>$A$21</f>
        <v>0</v>
      </c>
      <c r="B118" s="231"/>
      <c r="C118" s="232"/>
      <c r="D118" s="143"/>
      <c r="E118" s="234"/>
      <c r="F118" s="224"/>
      <c r="G118" s="225"/>
      <c r="H118" s="226"/>
      <c r="I118" s="226"/>
      <c r="J118" s="226"/>
      <c r="K118" s="164"/>
      <c r="L118" s="165"/>
      <c r="M118" s="151"/>
      <c r="N118" s="152"/>
      <c r="O118" s="152"/>
      <c r="P118" s="152"/>
      <c r="Q118" s="153"/>
    </row>
    <row r="119" spans="1:17" ht="20.25" customHeight="1">
      <c r="A119" s="227" t="str">
        <f>$A$22</f>
        <v>軽油引取税</v>
      </c>
      <c r="B119" s="228"/>
      <c r="C119" s="229"/>
      <c r="D119" s="142" t="str">
        <f>$D$22</f>
        <v>ℓ</v>
      </c>
      <c r="E119" s="233">
        <f>$E$22</f>
        <v>59.5</v>
      </c>
      <c r="F119" s="223">
        <f>$F$22</f>
        <v>32.1</v>
      </c>
      <c r="G119" s="157">
        <f>$G$22</f>
        <v>1910</v>
      </c>
      <c r="H119" s="158"/>
      <c r="I119" s="159"/>
      <c r="J119" s="159"/>
      <c r="K119" s="162">
        <f>$K$22</f>
        <v>0</v>
      </c>
      <c r="L119" s="163"/>
      <c r="M119" s="148">
        <f>$M$22</f>
        <v>0</v>
      </c>
      <c r="N119" s="149"/>
      <c r="O119" s="149"/>
      <c r="P119" s="149"/>
      <c r="Q119" s="150"/>
    </row>
    <row r="120" spans="1:17" ht="15.75" customHeight="1">
      <c r="A120" s="230">
        <f>$A$23</f>
        <v>0</v>
      </c>
      <c r="B120" s="231"/>
      <c r="C120" s="232"/>
      <c r="D120" s="143"/>
      <c r="E120" s="234"/>
      <c r="F120" s="224"/>
      <c r="G120" s="225"/>
      <c r="H120" s="226"/>
      <c r="I120" s="226"/>
      <c r="J120" s="226"/>
      <c r="K120" s="164"/>
      <c r="L120" s="165"/>
      <c r="M120" s="151"/>
      <c r="N120" s="152"/>
      <c r="O120" s="152"/>
      <c r="P120" s="152"/>
      <c r="Q120" s="153"/>
    </row>
    <row r="121" spans="1:17" ht="20.25" customHeight="1">
      <c r="A121" s="227" t="str">
        <f>$A$24</f>
        <v>購読料</v>
      </c>
      <c r="B121" s="228"/>
      <c r="C121" s="229"/>
      <c r="D121" s="142" t="str">
        <f>$D$24</f>
        <v>月</v>
      </c>
      <c r="E121" s="233">
        <f>$E$24</f>
        <v>12</v>
      </c>
      <c r="F121" s="328">
        <f>$F$24</f>
        <v>1000</v>
      </c>
      <c r="G121" s="157">
        <f>$G$24</f>
        <v>12000</v>
      </c>
      <c r="H121" s="158"/>
      <c r="I121" s="159"/>
      <c r="J121" s="159"/>
      <c r="K121" s="162" t="str">
        <f>$K$24</f>
        <v>＊</v>
      </c>
      <c r="L121" s="163"/>
      <c r="M121" s="148">
        <f>$M$24</f>
        <v>0</v>
      </c>
      <c r="N121" s="149"/>
      <c r="O121" s="149"/>
      <c r="P121" s="149"/>
      <c r="Q121" s="150"/>
    </row>
    <row r="122" spans="1:17" ht="15.75" customHeight="1">
      <c r="A122" s="230" t="str">
        <f>$A$25</f>
        <v>2023.10-2024.9</v>
      </c>
      <c r="B122" s="231"/>
      <c r="C122" s="232"/>
      <c r="D122" s="143"/>
      <c r="E122" s="234"/>
      <c r="F122" s="329"/>
      <c r="G122" s="225"/>
      <c r="H122" s="226"/>
      <c r="I122" s="226"/>
      <c r="J122" s="226"/>
      <c r="K122" s="164"/>
      <c r="L122" s="165"/>
      <c r="M122" s="151"/>
      <c r="N122" s="152"/>
      <c r="O122" s="152"/>
      <c r="P122" s="152"/>
      <c r="Q122" s="153"/>
    </row>
    <row r="123" spans="1:17" ht="20.25" customHeight="1">
      <c r="A123" s="227">
        <f>$A$26</f>
        <v>0</v>
      </c>
      <c r="B123" s="228"/>
      <c r="C123" s="229"/>
      <c r="D123" s="142">
        <f>$D$26</f>
        <v>0</v>
      </c>
      <c r="E123" s="233">
        <f>$E$26</f>
        <v>0</v>
      </c>
      <c r="F123" s="223">
        <f>$F$26</f>
        <v>0</v>
      </c>
      <c r="G123" s="157">
        <f>$G$26</f>
        <v>0</v>
      </c>
      <c r="H123" s="158"/>
      <c r="I123" s="159"/>
      <c r="J123" s="159"/>
      <c r="K123" s="162">
        <f>$K$26</f>
        <v>0</v>
      </c>
      <c r="L123" s="163"/>
      <c r="M123" s="148">
        <f>$M$26</f>
        <v>0</v>
      </c>
      <c r="N123" s="149"/>
      <c r="O123" s="149"/>
      <c r="P123" s="149"/>
      <c r="Q123" s="150"/>
    </row>
    <row r="124" spans="1:17" ht="15.75" customHeight="1">
      <c r="A124" s="230">
        <f>$A$27</f>
        <v>0</v>
      </c>
      <c r="B124" s="231"/>
      <c r="C124" s="232"/>
      <c r="D124" s="143"/>
      <c r="E124" s="234"/>
      <c r="F124" s="224"/>
      <c r="G124" s="225"/>
      <c r="H124" s="226"/>
      <c r="I124" s="226"/>
      <c r="J124" s="226"/>
      <c r="K124" s="164"/>
      <c r="L124" s="165"/>
      <c r="M124" s="151"/>
      <c r="N124" s="152"/>
      <c r="O124" s="152"/>
      <c r="P124" s="152"/>
      <c r="Q124" s="153"/>
    </row>
    <row r="125" spans="1:17" ht="20.25" customHeight="1">
      <c r="A125" s="227">
        <f>$A$28</f>
        <v>0</v>
      </c>
      <c r="B125" s="228"/>
      <c r="C125" s="229"/>
      <c r="D125" s="142">
        <f>$D$28</f>
        <v>0</v>
      </c>
      <c r="E125" s="233">
        <f>$E$28</f>
        <v>0</v>
      </c>
      <c r="F125" s="328">
        <f>$F$28</f>
        <v>0</v>
      </c>
      <c r="G125" s="157">
        <f>$G$28</f>
        <v>0</v>
      </c>
      <c r="H125" s="158"/>
      <c r="I125" s="159"/>
      <c r="J125" s="159"/>
      <c r="K125" s="162">
        <f>$K$28</f>
        <v>0</v>
      </c>
      <c r="L125" s="163"/>
      <c r="M125" s="148">
        <f>$M$28</f>
        <v>0</v>
      </c>
      <c r="N125" s="149"/>
      <c r="O125" s="149"/>
      <c r="P125" s="149"/>
      <c r="Q125" s="150"/>
    </row>
    <row r="126" spans="1:17" ht="15.75" customHeight="1">
      <c r="A126" s="230">
        <f>$A$29</f>
        <v>0</v>
      </c>
      <c r="B126" s="231"/>
      <c r="C126" s="232"/>
      <c r="D126" s="143"/>
      <c r="E126" s="234"/>
      <c r="F126" s="329"/>
      <c r="G126" s="225"/>
      <c r="H126" s="226"/>
      <c r="I126" s="226"/>
      <c r="J126" s="226"/>
      <c r="K126" s="164"/>
      <c r="L126" s="165"/>
      <c r="M126" s="151"/>
      <c r="N126" s="152"/>
      <c r="O126" s="152"/>
      <c r="P126" s="152"/>
      <c r="Q126" s="153"/>
    </row>
    <row r="127" spans="1:17" ht="20.25" customHeight="1">
      <c r="A127" s="227">
        <f>$A$30</f>
        <v>0</v>
      </c>
      <c r="B127" s="228"/>
      <c r="C127" s="229"/>
      <c r="D127" s="142">
        <f>$D$30</f>
        <v>0</v>
      </c>
      <c r="E127" s="233">
        <f>$E$30</f>
        <v>0</v>
      </c>
      <c r="F127" s="223">
        <f>$F$30</f>
        <v>0</v>
      </c>
      <c r="G127" s="157">
        <f>$G$30</f>
        <v>0</v>
      </c>
      <c r="H127" s="158"/>
      <c r="I127" s="159"/>
      <c r="J127" s="159"/>
      <c r="K127" s="162">
        <f>$K$30</f>
        <v>0</v>
      </c>
      <c r="L127" s="163"/>
      <c r="M127" s="148">
        <f>$M$30</f>
        <v>0</v>
      </c>
      <c r="N127" s="149"/>
      <c r="O127" s="149"/>
      <c r="P127" s="149"/>
      <c r="Q127" s="150"/>
    </row>
    <row r="128" spans="1:17" ht="15.75" customHeight="1">
      <c r="A128" s="230">
        <f>$A$31</f>
        <v>0</v>
      </c>
      <c r="B128" s="231"/>
      <c r="C128" s="232"/>
      <c r="D128" s="143"/>
      <c r="E128" s="234"/>
      <c r="F128" s="224"/>
      <c r="G128" s="225"/>
      <c r="H128" s="226"/>
      <c r="I128" s="226"/>
      <c r="J128" s="226"/>
      <c r="K128" s="164"/>
      <c r="L128" s="165"/>
      <c r="M128" s="151"/>
      <c r="N128" s="152"/>
      <c r="O128" s="152"/>
      <c r="P128" s="152"/>
      <c r="Q128" s="153"/>
    </row>
    <row r="129" spans="1:22" ht="20.25" customHeight="1">
      <c r="A129" s="227">
        <f>$A$32</f>
        <v>0</v>
      </c>
      <c r="B129" s="228"/>
      <c r="C129" s="229"/>
      <c r="D129" s="142">
        <f>$D$32</f>
        <v>0</v>
      </c>
      <c r="E129" s="233">
        <f>$E$32</f>
        <v>0</v>
      </c>
      <c r="F129" s="223">
        <f>$F$32</f>
        <v>0</v>
      </c>
      <c r="G129" s="157">
        <f>$G$32</f>
        <v>0</v>
      </c>
      <c r="H129" s="158"/>
      <c r="I129" s="159"/>
      <c r="J129" s="159"/>
      <c r="K129" s="162">
        <f>$K$32</f>
        <v>0</v>
      </c>
      <c r="L129" s="163"/>
      <c r="M129" s="148">
        <f>$M$32</f>
        <v>0</v>
      </c>
      <c r="N129" s="149"/>
      <c r="O129" s="149"/>
      <c r="P129" s="149"/>
      <c r="Q129" s="150"/>
    </row>
    <row r="130" spans="1:22" ht="15.75" customHeight="1">
      <c r="A130" s="230">
        <f>$A$33</f>
        <v>0</v>
      </c>
      <c r="B130" s="231"/>
      <c r="C130" s="232"/>
      <c r="D130" s="143"/>
      <c r="E130" s="234"/>
      <c r="F130" s="224"/>
      <c r="G130" s="225"/>
      <c r="H130" s="226"/>
      <c r="I130" s="226"/>
      <c r="J130" s="226"/>
      <c r="K130" s="164"/>
      <c r="L130" s="165"/>
      <c r="M130" s="151"/>
      <c r="N130" s="152"/>
      <c r="O130" s="152"/>
      <c r="P130" s="152"/>
      <c r="Q130" s="153"/>
    </row>
    <row r="131" spans="1:22" ht="30" customHeight="1">
      <c r="A131" s="344" t="str">
        <f>$A$34</f>
        <v>品代計</v>
      </c>
      <c r="B131" s="345"/>
      <c r="C131" s="346"/>
      <c r="D131" s="314"/>
      <c r="E131" s="315"/>
      <c r="F131" s="316"/>
      <c r="G131" s="157">
        <f>$G$34</f>
        <v>259860</v>
      </c>
      <c r="H131" s="158"/>
      <c r="I131" s="159"/>
      <c r="J131" s="159"/>
      <c r="K131" s="97"/>
      <c r="L131" s="60"/>
      <c r="M131" s="145"/>
      <c r="N131" s="146"/>
      <c r="O131" s="146"/>
      <c r="P131" s="146"/>
      <c r="Q131" s="147"/>
    </row>
    <row r="132" spans="1:22" ht="30" customHeight="1">
      <c r="A132" s="197" t="str">
        <f>$A$35</f>
        <v>消費税</v>
      </c>
      <c r="B132" s="198"/>
      <c r="C132" s="199"/>
      <c r="D132" s="61"/>
      <c r="E132" s="62"/>
      <c r="F132" s="63"/>
      <c r="G132" s="157">
        <f>$G$35</f>
        <v>25555</v>
      </c>
      <c r="H132" s="158"/>
      <c r="I132" s="159"/>
      <c r="J132" s="159"/>
      <c r="K132" s="98"/>
      <c r="L132" s="68"/>
      <c r="M132" s="209"/>
      <c r="N132" s="210"/>
      <c r="O132" s="210"/>
      <c r="P132" s="210"/>
      <c r="Q132" s="211"/>
      <c r="R132" s="55"/>
      <c r="T132" s="52"/>
    </row>
    <row r="133" spans="1:22" ht="30" customHeight="1">
      <c r="A133" s="197" t="str">
        <f>$A$36</f>
        <v>合　　計</v>
      </c>
      <c r="B133" s="198"/>
      <c r="C133" s="199"/>
      <c r="D133" s="311">
        <f>$E$36</f>
        <v>0</v>
      </c>
      <c r="E133" s="312"/>
      <c r="F133" s="313"/>
      <c r="G133" s="154">
        <f>$G$36</f>
        <v>285415</v>
      </c>
      <c r="H133" s="155"/>
      <c r="I133" s="156"/>
      <c r="J133" s="156"/>
      <c r="K133" s="99"/>
      <c r="L133" s="59"/>
      <c r="M133" s="212"/>
      <c r="N133" s="213"/>
      <c r="O133" s="213"/>
      <c r="P133" s="213"/>
      <c r="Q133" s="214"/>
    </row>
    <row r="134" spans="1:22" ht="9.75" customHeight="1"/>
    <row r="135" spans="1:22" ht="15.75" customHeight="1">
      <c r="A135" s="82"/>
      <c r="B135" s="235" t="s">
        <v>57</v>
      </c>
      <c r="C135" s="236"/>
      <c r="D135" s="236" t="str">
        <f>+D87</f>
        <v>消費税</v>
      </c>
      <c r="E135" s="236"/>
      <c r="F135" s="236" t="str">
        <f>+F87</f>
        <v>税込</v>
      </c>
      <c r="G135" s="236"/>
      <c r="H135" s="237"/>
      <c r="I135" s="238"/>
      <c r="J135" s="239"/>
      <c r="K135" s="173" t="s">
        <v>58</v>
      </c>
      <c r="L135" s="174"/>
      <c r="M135" s="174"/>
      <c r="N135" s="174"/>
      <c r="O135" s="174"/>
      <c r="P135" s="175"/>
      <c r="S135" s="56"/>
    </row>
    <row r="136" spans="1:22" ht="28.5" customHeight="1">
      <c r="A136" s="80" t="s">
        <v>48</v>
      </c>
      <c r="B136" s="240">
        <f>$B$39</f>
        <v>245950</v>
      </c>
      <c r="C136" s="241"/>
      <c r="D136" s="242">
        <f>$D$39</f>
        <v>24595</v>
      </c>
      <c r="E136" s="243"/>
      <c r="F136" s="242">
        <f>$F$39</f>
        <v>270545</v>
      </c>
      <c r="G136" s="243"/>
      <c r="H136" s="244"/>
      <c r="I136" s="245" t="s">
        <v>46</v>
      </c>
      <c r="J136" s="246"/>
      <c r="K136" s="240">
        <f>+K39</f>
        <v>0</v>
      </c>
      <c r="L136" s="243"/>
      <c r="M136" s="243"/>
      <c r="N136" s="243"/>
      <c r="O136" s="243"/>
      <c r="P136" s="244"/>
      <c r="Q136" s="49"/>
      <c r="S136" s="52"/>
      <c r="V136" s="1"/>
    </row>
    <row r="137" spans="1:22" ht="28.5" customHeight="1">
      <c r="A137" s="81" t="s">
        <v>50</v>
      </c>
      <c r="B137" s="330">
        <f>+B40</f>
        <v>12000</v>
      </c>
      <c r="C137" s="331"/>
      <c r="D137" s="325">
        <f>+D40</f>
        <v>960</v>
      </c>
      <c r="E137" s="326"/>
      <c r="F137" s="325">
        <f>+F40</f>
        <v>12960</v>
      </c>
      <c r="G137" s="326"/>
      <c r="H137" s="327"/>
      <c r="I137" s="169" t="s">
        <v>47</v>
      </c>
      <c r="J137" s="170"/>
      <c r="K137" s="330">
        <f>+K40</f>
        <v>1910</v>
      </c>
      <c r="L137" s="326"/>
      <c r="M137" s="326"/>
      <c r="N137" s="326"/>
      <c r="O137" s="326"/>
      <c r="P137" s="327"/>
      <c r="Q137" s="49"/>
      <c r="S137" s="52"/>
      <c r="V137" s="1"/>
    </row>
    <row r="138" spans="1:22" ht="28.5" customHeight="1">
      <c r="A138" s="105" t="s">
        <v>52</v>
      </c>
      <c r="B138" s="104"/>
      <c r="C138" s="104"/>
      <c r="D138" s="104"/>
      <c r="E138" s="104"/>
      <c r="F138" s="104"/>
      <c r="G138" s="104"/>
      <c r="H138" s="104"/>
      <c r="I138" s="103"/>
      <c r="J138" s="103"/>
      <c r="K138" s="76"/>
      <c r="L138" s="76"/>
      <c r="M138" s="76"/>
      <c r="N138" s="76"/>
      <c r="O138" s="76"/>
      <c r="P138" s="76"/>
      <c r="Q138" s="49"/>
      <c r="S138" s="52"/>
      <c r="V138" s="1"/>
    </row>
    <row r="139" spans="1:22" ht="9" customHeight="1">
      <c r="R139" s="74"/>
    </row>
    <row r="140" spans="1:22" ht="15.75" customHeight="1">
      <c r="A140" s="335" t="s">
        <v>49</v>
      </c>
      <c r="B140" s="336"/>
      <c r="C140" s="337"/>
      <c r="D140" s="197" t="s">
        <v>17</v>
      </c>
      <c r="E140" s="198"/>
      <c r="F140" s="199"/>
      <c r="G140" s="39" t="s">
        <v>70</v>
      </c>
      <c r="H140" s="40"/>
      <c r="I140" s="47"/>
      <c r="J140" s="47"/>
      <c r="K140" s="47"/>
      <c r="L140" s="47"/>
      <c r="M140" s="47"/>
      <c r="N140" s="40" t="s">
        <v>31</v>
      </c>
      <c r="O140" s="40"/>
      <c r="P140" s="47"/>
      <c r="Q140" s="48"/>
    </row>
    <row r="141" spans="1:22" ht="41.25" customHeight="1">
      <c r="A141" s="79"/>
      <c r="B141" s="40"/>
      <c r="C141" s="41"/>
      <c r="D141" s="39"/>
      <c r="E141" s="40"/>
      <c r="F141" s="41"/>
      <c r="G141" s="39"/>
      <c r="H141" s="40"/>
      <c r="I141" s="40"/>
      <c r="J141" s="40"/>
      <c r="K141" s="40"/>
      <c r="L141" s="40"/>
      <c r="M141" s="40"/>
      <c r="N141" s="40"/>
      <c r="O141" s="40"/>
      <c r="P141" s="40"/>
      <c r="Q141" s="41"/>
    </row>
    <row r="142" spans="1:22" ht="9" customHeight="1"/>
    <row r="143" spans="1:22" ht="15.75" customHeight="1">
      <c r="A143" s="21"/>
      <c r="N143" s="332" t="s">
        <v>10</v>
      </c>
      <c r="O143" s="333"/>
      <c r="P143" s="333"/>
      <c r="Q143" s="334"/>
    </row>
    <row r="144" spans="1:22" ht="15.75" customHeight="1">
      <c r="N144" s="42"/>
      <c r="O144" s="43"/>
      <c r="P144" s="43"/>
      <c r="Q144" s="25"/>
    </row>
    <row r="145" spans="14:17" ht="15.75" customHeight="1">
      <c r="N145" s="44"/>
      <c r="O145" s="7"/>
      <c r="P145" s="7"/>
      <c r="Q145" s="45"/>
    </row>
  </sheetData>
  <sheetProtection sheet="1" selectLockedCells="1"/>
  <protectedRanges>
    <protectedRange sqref="Q19 Q21 Q23 Q25 Q27 Q29 Q31 Q33 A18:P33" name="範囲6_1"/>
    <protectedRange sqref="E2" name="範囲1"/>
    <protectedRange sqref="B5:D5" name="範囲2"/>
    <protectedRange sqref="A7:D8" name="範囲3"/>
    <protectedRange sqref="I4:I7" name="範囲4"/>
  </protectedRanges>
  <mergeCells count="380">
    <mergeCell ref="A140:C140"/>
    <mergeCell ref="D140:F140"/>
    <mergeCell ref="N143:Q143"/>
    <mergeCell ref="B136:C136"/>
    <mergeCell ref="D136:E136"/>
    <mergeCell ref="F136:H136"/>
    <mergeCell ref="I136:J136"/>
    <mergeCell ref="K136:P136"/>
    <mergeCell ref="B137:C137"/>
    <mergeCell ref="D137:E137"/>
    <mergeCell ref="F137:H137"/>
    <mergeCell ref="I137:J137"/>
    <mergeCell ref="K137:P137"/>
    <mergeCell ref="A133:C133"/>
    <mergeCell ref="D133:F133"/>
    <mergeCell ref="G133:J133"/>
    <mergeCell ref="M133:Q133"/>
    <mergeCell ref="B135:C135"/>
    <mergeCell ref="D135:E135"/>
    <mergeCell ref="F135:H135"/>
    <mergeCell ref="I135:J135"/>
    <mergeCell ref="K135:P135"/>
    <mergeCell ref="A131:C131"/>
    <mergeCell ref="D131:F131"/>
    <mergeCell ref="G131:J131"/>
    <mergeCell ref="M131:Q131"/>
    <mergeCell ref="A132:C132"/>
    <mergeCell ref="G132:J132"/>
    <mergeCell ref="M132:Q132"/>
    <mergeCell ref="M127:Q128"/>
    <mergeCell ref="A128:C128"/>
    <mergeCell ref="A129:C129"/>
    <mergeCell ref="D129:D130"/>
    <mergeCell ref="E129:E130"/>
    <mergeCell ref="F129:F130"/>
    <mergeCell ref="G129:J130"/>
    <mergeCell ref="K129:L130"/>
    <mergeCell ref="M129:Q130"/>
    <mergeCell ref="A130:C130"/>
    <mergeCell ref="A127:C127"/>
    <mergeCell ref="D127:D128"/>
    <mergeCell ref="E127:E128"/>
    <mergeCell ref="F127:F128"/>
    <mergeCell ref="G127:J128"/>
    <mergeCell ref="K127:L128"/>
    <mergeCell ref="M123:Q124"/>
    <mergeCell ref="A124:C124"/>
    <mergeCell ref="A125:C125"/>
    <mergeCell ref="D125:D126"/>
    <mergeCell ref="E125:E126"/>
    <mergeCell ref="F125:F126"/>
    <mergeCell ref="G125:J126"/>
    <mergeCell ref="K125:L126"/>
    <mergeCell ref="M125:Q126"/>
    <mergeCell ref="A126:C126"/>
    <mergeCell ref="A123:C123"/>
    <mergeCell ref="D123:D124"/>
    <mergeCell ref="E123:E124"/>
    <mergeCell ref="F123:F124"/>
    <mergeCell ref="G123:J124"/>
    <mergeCell ref="K123:L124"/>
    <mergeCell ref="M119:Q120"/>
    <mergeCell ref="A120:C120"/>
    <mergeCell ref="A121:C121"/>
    <mergeCell ref="D121:D122"/>
    <mergeCell ref="E121:E122"/>
    <mergeCell ref="F121:F122"/>
    <mergeCell ref="G121:J122"/>
    <mergeCell ref="K121:L122"/>
    <mergeCell ref="M121:Q122"/>
    <mergeCell ref="A122:C122"/>
    <mergeCell ref="A119:C119"/>
    <mergeCell ref="D119:D120"/>
    <mergeCell ref="E119:E120"/>
    <mergeCell ref="F119:F120"/>
    <mergeCell ref="G119:J120"/>
    <mergeCell ref="K119:L120"/>
    <mergeCell ref="M115:Q116"/>
    <mergeCell ref="A116:C116"/>
    <mergeCell ref="A117:C117"/>
    <mergeCell ref="D117:D118"/>
    <mergeCell ref="E117:E118"/>
    <mergeCell ref="F117:F118"/>
    <mergeCell ref="G117:J118"/>
    <mergeCell ref="K117:L118"/>
    <mergeCell ref="M117:Q118"/>
    <mergeCell ref="A118:C118"/>
    <mergeCell ref="A115:C115"/>
    <mergeCell ref="D115:D116"/>
    <mergeCell ref="E115:E116"/>
    <mergeCell ref="F115:F116"/>
    <mergeCell ref="G115:J116"/>
    <mergeCell ref="K115:L116"/>
    <mergeCell ref="A113:C113"/>
    <mergeCell ref="D113:D114"/>
    <mergeCell ref="E113:E114"/>
    <mergeCell ref="F113:F114"/>
    <mergeCell ref="G113:K114"/>
    <mergeCell ref="M113:Q114"/>
    <mergeCell ref="A114:C114"/>
    <mergeCell ref="I107:K107"/>
    <mergeCell ref="M107:Q107"/>
    <mergeCell ref="A109:A111"/>
    <mergeCell ref="B109:D109"/>
    <mergeCell ref="M109:M110"/>
    <mergeCell ref="P109:P110"/>
    <mergeCell ref="B110:D111"/>
    <mergeCell ref="E110:H111"/>
    <mergeCell ref="I101:Q101"/>
    <mergeCell ref="B102:D102"/>
    <mergeCell ref="I102:Q102"/>
    <mergeCell ref="I103:P103"/>
    <mergeCell ref="A104:A105"/>
    <mergeCell ref="B104:D104"/>
    <mergeCell ref="I104:Q104"/>
    <mergeCell ref="B105:D105"/>
    <mergeCell ref="H105:I105"/>
    <mergeCell ref="A92:C92"/>
    <mergeCell ref="D92:F92"/>
    <mergeCell ref="N95:Q95"/>
    <mergeCell ref="D98:I98"/>
    <mergeCell ref="E99:H99"/>
    <mergeCell ref="P99:Q99"/>
    <mergeCell ref="B88:C88"/>
    <mergeCell ref="D88:E88"/>
    <mergeCell ref="F88:H88"/>
    <mergeCell ref="I88:J88"/>
    <mergeCell ref="K88:P88"/>
    <mergeCell ref="B89:C89"/>
    <mergeCell ref="D89:E89"/>
    <mergeCell ref="F89:H89"/>
    <mergeCell ref="I89:J89"/>
    <mergeCell ref="K89:P89"/>
    <mergeCell ref="A85:C85"/>
    <mergeCell ref="D85:F85"/>
    <mergeCell ref="G85:J85"/>
    <mergeCell ref="M85:Q85"/>
    <mergeCell ref="B87:C87"/>
    <mergeCell ref="D87:E87"/>
    <mergeCell ref="F87:H87"/>
    <mergeCell ref="I87:J87"/>
    <mergeCell ref="K87:P87"/>
    <mergeCell ref="A83:C83"/>
    <mergeCell ref="D83:F83"/>
    <mergeCell ref="G83:J83"/>
    <mergeCell ref="M83:Q83"/>
    <mergeCell ref="A84:C84"/>
    <mergeCell ref="G84:J84"/>
    <mergeCell ref="M84:Q84"/>
    <mergeCell ref="M79:Q80"/>
    <mergeCell ref="A80:C80"/>
    <mergeCell ref="A81:C81"/>
    <mergeCell ref="D81:D82"/>
    <mergeCell ref="E81:E82"/>
    <mergeCell ref="F81:F82"/>
    <mergeCell ref="G81:J82"/>
    <mergeCell ref="K81:L82"/>
    <mergeCell ref="M81:Q82"/>
    <mergeCell ref="A82:C82"/>
    <mergeCell ref="A79:C79"/>
    <mergeCell ref="D79:D80"/>
    <mergeCell ref="E79:E80"/>
    <mergeCell ref="F79:F80"/>
    <mergeCell ref="G79:J80"/>
    <mergeCell ref="K79:L80"/>
    <mergeCell ref="M75:Q76"/>
    <mergeCell ref="A76:C76"/>
    <mergeCell ref="A77:C77"/>
    <mergeCell ref="D77:D78"/>
    <mergeCell ref="E77:E78"/>
    <mergeCell ref="F77:F78"/>
    <mergeCell ref="G77:J78"/>
    <mergeCell ref="K77:L78"/>
    <mergeCell ref="M77:Q78"/>
    <mergeCell ref="A78:C78"/>
    <mergeCell ref="A75:C75"/>
    <mergeCell ref="D75:D76"/>
    <mergeCell ref="E75:E76"/>
    <mergeCell ref="F75:F76"/>
    <mergeCell ref="G75:J76"/>
    <mergeCell ref="K75:L76"/>
    <mergeCell ref="M71:Q72"/>
    <mergeCell ref="A72:C72"/>
    <mergeCell ref="A73:C73"/>
    <mergeCell ref="D73:D74"/>
    <mergeCell ref="E73:E74"/>
    <mergeCell ref="F73:F74"/>
    <mergeCell ref="G73:J74"/>
    <mergeCell ref="K73:L74"/>
    <mergeCell ref="M73:Q74"/>
    <mergeCell ref="A74:C74"/>
    <mergeCell ref="A71:C71"/>
    <mergeCell ref="D71:D72"/>
    <mergeCell ref="E71:E72"/>
    <mergeCell ref="F71:F72"/>
    <mergeCell ref="G71:J72"/>
    <mergeCell ref="K71:L72"/>
    <mergeCell ref="M67:Q68"/>
    <mergeCell ref="A68:C68"/>
    <mergeCell ref="A69:C69"/>
    <mergeCell ref="D69:D70"/>
    <mergeCell ref="E69:E70"/>
    <mergeCell ref="F69:F70"/>
    <mergeCell ref="G69:J70"/>
    <mergeCell ref="K69:L70"/>
    <mergeCell ref="M69:Q70"/>
    <mergeCell ref="A70:C70"/>
    <mergeCell ref="A67:C67"/>
    <mergeCell ref="D67:D68"/>
    <mergeCell ref="E67:E68"/>
    <mergeCell ref="F67:F68"/>
    <mergeCell ref="G67:J68"/>
    <mergeCell ref="K67:L68"/>
    <mergeCell ref="A65:C65"/>
    <mergeCell ref="D65:D66"/>
    <mergeCell ref="E65:E66"/>
    <mergeCell ref="F65:F66"/>
    <mergeCell ref="G65:K66"/>
    <mergeCell ref="M65:Q66"/>
    <mergeCell ref="A66:C66"/>
    <mergeCell ref="A61:A63"/>
    <mergeCell ref="B61:D61"/>
    <mergeCell ref="M61:M62"/>
    <mergeCell ref="P61:P62"/>
    <mergeCell ref="B62:D63"/>
    <mergeCell ref="E62:H63"/>
    <mergeCell ref="A56:A57"/>
    <mergeCell ref="B56:D56"/>
    <mergeCell ref="I56:Q56"/>
    <mergeCell ref="B57:D57"/>
    <mergeCell ref="H57:I57"/>
    <mergeCell ref="I59:K59"/>
    <mergeCell ref="M59:Q59"/>
    <mergeCell ref="D50:I50"/>
    <mergeCell ref="E51:H51"/>
    <mergeCell ref="P51:Q51"/>
    <mergeCell ref="B54:D54"/>
    <mergeCell ref="I54:Q54"/>
    <mergeCell ref="I55:P55"/>
    <mergeCell ref="B40:C40"/>
    <mergeCell ref="D40:E40"/>
    <mergeCell ref="F40:H40"/>
    <mergeCell ref="I40:J40"/>
    <mergeCell ref="K40:P40"/>
    <mergeCell ref="P42:Q42"/>
    <mergeCell ref="B38:C38"/>
    <mergeCell ref="D38:E38"/>
    <mergeCell ref="F38:H38"/>
    <mergeCell ref="I38:J38"/>
    <mergeCell ref="K38:P38"/>
    <mergeCell ref="B39:C39"/>
    <mergeCell ref="D39:E39"/>
    <mergeCell ref="F39:H39"/>
    <mergeCell ref="I39:J39"/>
    <mergeCell ref="K39:P39"/>
    <mergeCell ref="A35:C35"/>
    <mergeCell ref="G35:J35"/>
    <mergeCell ref="K35:L35"/>
    <mergeCell ref="M35:Q35"/>
    <mergeCell ref="A36:C36"/>
    <mergeCell ref="D36:F36"/>
    <mergeCell ref="G36:J36"/>
    <mergeCell ref="K36:L36"/>
    <mergeCell ref="M36:Q36"/>
    <mergeCell ref="M32:Q33"/>
    <mergeCell ref="R32:R33"/>
    <mergeCell ref="S32:S33"/>
    <mergeCell ref="T32:T33"/>
    <mergeCell ref="A33:C33"/>
    <mergeCell ref="A34:C34"/>
    <mergeCell ref="D34:F34"/>
    <mergeCell ref="G34:J34"/>
    <mergeCell ref="K34:L34"/>
    <mergeCell ref="M34:N34"/>
    <mergeCell ref="A32:C32"/>
    <mergeCell ref="D32:D33"/>
    <mergeCell ref="E32:E33"/>
    <mergeCell ref="F32:F33"/>
    <mergeCell ref="G32:J33"/>
    <mergeCell ref="K32:L33"/>
    <mergeCell ref="K30:L31"/>
    <mergeCell ref="M30:Q31"/>
    <mergeCell ref="R30:R31"/>
    <mergeCell ref="S30:S31"/>
    <mergeCell ref="T30:T31"/>
    <mergeCell ref="A31:C31"/>
    <mergeCell ref="M28:Q29"/>
    <mergeCell ref="R28:R29"/>
    <mergeCell ref="S28:S29"/>
    <mergeCell ref="T28:T29"/>
    <mergeCell ref="A29:C29"/>
    <mergeCell ref="A30:C30"/>
    <mergeCell ref="D30:D31"/>
    <mergeCell ref="E30:E31"/>
    <mergeCell ref="F30:F31"/>
    <mergeCell ref="G30:J31"/>
    <mergeCell ref="A28:C28"/>
    <mergeCell ref="D28:D29"/>
    <mergeCell ref="E28:E29"/>
    <mergeCell ref="F28:F29"/>
    <mergeCell ref="G28:J29"/>
    <mergeCell ref="K28:L29"/>
    <mergeCell ref="K26:L27"/>
    <mergeCell ref="M26:Q27"/>
    <mergeCell ref="R26:R27"/>
    <mergeCell ref="S26:S27"/>
    <mergeCell ref="T26:T27"/>
    <mergeCell ref="A27:C27"/>
    <mergeCell ref="M24:Q25"/>
    <mergeCell ref="R24:R25"/>
    <mergeCell ref="S24:S25"/>
    <mergeCell ref="T24:T25"/>
    <mergeCell ref="A25:C25"/>
    <mergeCell ref="A26:C26"/>
    <mergeCell ref="D26:D27"/>
    <mergeCell ref="E26:E27"/>
    <mergeCell ref="F26:F27"/>
    <mergeCell ref="G26:J27"/>
    <mergeCell ref="A24:C24"/>
    <mergeCell ref="D24:D25"/>
    <mergeCell ref="E24:E25"/>
    <mergeCell ref="F24:F25"/>
    <mergeCell ref="G24:J25"/>
    <mergeCell ref="K24:L25"/>
    <mergeCell ref="K22:L23"/>
    <mergeCell ref="M22:Q23"/>
    <mergeCell ref="R22:R23"/>
    <mergeCell ref="S22:S23"/>
    <mergeCell ref="T22:T23"/>
    <mergeCell ref="A23:C23"/>
    <mergeCell ref="M20:Q21"/>
    <mergeCell ref="R20:R21"/>
    <mergeCell ref="S20:S21"/>
    <mergeCell ref="T20:T21"/>
    <mergeCell ref="A21:C21"/>
    <mergeCell ref="A22:C22"/>
    <mergeCell ref="D22:D23"/>
    <mergeCell ref="E22:E23"/>
    <mergeCell ref="F22:F23"/>
    <mergeCell ref="G22:J23"/>
    <mergeCell ref="R18:R19"/>
    <mergeCell ref="S18:S19"/>
    <mergeCell ref="T18:T19"/>
    <mergeCell ref="A19:C19"/>
    <mergeCell ref="A20:C20"/>
    <mergeCell ref="D20:D21"/>
    <mergeCell ref="E20:E21"/>
    <mergeCell ref="F20:F21"/>
    <mergeCell ref="G20:J21"/>
    <mergeCell ref="K20:L21"/>
    <mergeCell ref="M16:Q17"/>
    <mergeCell ref="A17:C17"/>
    <mergeCell ref="A18:C18"/>
    <mergeCell ref="D18:D19"/>
    <mergeCell ref="E18:E19"/>
    <mergeCell ref="F18:F19"/>
    <mergeCell ref="G18:J19"/>
    <mergeCell ref="K18:L19"/>
    <mergeCell ref="M18:Q19"/>
    <mergeCell ref="A12:A14"/>
    <mergeCell ref="B12:D12"/>
    <mergeCell ref="B13:D14"/>
    <mergeCell ref="E13:I14"/>
    <mergeCell ref="A16:C16"/>
    <mergeCell ref="D16:D17"/>
    <mergeCell ref="E16:E17"/>
    <mergeCell ref="F16:F17"/>
    <mergeCell ref="G16:K17"/>
    <mergeCell ref="I6:Q6"/>
    <mergeCell ref="A7:A8"/>
    <mergeCell ref="B7:D7"/>
    <mergeCell ref="I7:Q7"/>
    <mergeCell ref="B8:D8"/>
    <mergeCell ref="H8:I8"/>
    <mergeCell ref="D1:I1"/>
    <mergeCell ref="E2:H2"/>
    <mergeCell ref="P2:Q2"/>
    <mergeCell ref="I4:L4"/>
    <mergeCell ref="B5:D5"/>
    <mergeCell ref="I5:Q5"/>
  </mergeCells>
  <phoneticPr fontId="2"/>
  <dataValidations count="1">
    <dataValidation type="list" allowBlank="1" showInputMessage="1" showErrorMessage="1" sqref="R18:R33" xr:uid="{4C64C8C7-E170-423E-8E6B-7E5F9325C833}">
      <formula1>$R$9:$R$14</formula1>
    </dataValidation>
  </dataValidations>
  <printOptions horizontalCentered="1"/>
  <pageMargins left="0.27559055118110237" right="0.23622047244094491" top="0.79" bottom="0.19685039370078741" header="0.51181102362204722" footer="0.31496062992125984"/>
  <pageSetup paperSize="9" scale="93" orientation="portrait" r:id="rId1"/>
  <headerFooter alignWithMargins="0"/>
  <rowBreaks count="2" manualBreakCount="2">
    <brk id="49" max="15" man="1"/>
    <brk id="97" max="15" man="1"/>
  </rowBreaks>
  <colBreaks count="1" manualBreakCount="1">
    <brk id="19" max="137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請求書1枚目</vt:lpstr>
      <vt:lpstr>続き(2枚目)</vt:lpstr>
      <vt:lpstr>続き(3枚目)</vt:lpstr>
      <vt:lpstr>説明シート</vt:lpstr>
      <vt:lpstr>請求書1枚目!Print_Area</vt:lpstr>
      <vt:lpstr>説明シート!Print_Area</vt:lpstr>
      <vt:lpstr>'続き(2枚目)'!Print_Area</vt:lpstr>
      <vt:lpstr>'続き(3枚目)'!Print_Area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FM-1926517411</dc:creator>
  <cp:lastModifiedBy>小野塚 高大</cp:lastModifiedBy>
  <cp:lastPrinted>2024-05-17T00:20:39Z</cp:lastPrinted>
  <dcterms:created xsi:type="dcterms:W3CDTF">2008-11-28T05:19:47Z</dcterms:created>
  <dcterms:modified xsi:type="dcterms:W3CDTF">2024-07-17T05:19:54Z</dcterms:modified>
</cp:coreProperties>
</file>